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<sst xmlns="http://schemas.openxmlformats.org/spreadsheetml/2006/main" count="401" uniqueCount="119">
  <si>
    <t>WT ADDED</t>
  </si>
  <si>
    <t>Cart Weight + 2 bags</t>
  </si>
  <si>
    <t>HIGH WGT</t>
  </si>
  <si>
    <t>%</t>
  </si>
  <si>
    <t>FINISH</t>
  </si>
  <si>
    <t>60 lb and under</t>
  </si>
  <si>
    <t xml:space="preserve"> </t>
  </si>
  <si>
    <t>NAME</t>
  </si>
  <si>
    <t>Weight</t>
  </si>
  <si>
    <t>PD</t>
  </si>
  <si>
    <t>PDA</t>
  </si>
  <si>
    <t>PDX</t>
  </si>
  <si>
    <t>HANDLER</t>
  </si>
  <si>
    <t xml:space="preserve">Kiska </t>
  </si>
  <si>
    <t>Dave Gallagher</t>
  </si>
  <si>
    <t>3rd</t>
  </si>
  <si>
    <t>2nd</t>
  </si>
  <si>
    <t>Cassi</t>
  </si>
  <si>
    <t>1st</t>
  </si>
  <si>
    <t xml:space="preserve"> Cart Weight + 2 bags</t>
  </si>
  <si>
    <t>61 - 80 lb</t>
  </si>
  <si>
    <t>8th</t>
  </si>
  <si>
    <t>Vinnie</t>
  </si>
  <si>
    <t>Jen Effler-Leveile</t>
  </si>
  <si>
    <t>6th</t>
  </si>
  <si>
    <t>Hemi</t>
  </si>
  <si>
    <t>Brenda Lemon</t>
  </si>
  <si>
    <t>9th</t>
  </si>
  <si>
    <t>Harra</t>
  </si>
  <si>
    <t>5th</t>
  </si>
  <si>
    <t>Ike</t>
  </si>
  <si>
    <t>10th</t>
  </si>
  <si>
    <t>16th</t>
  </si>
  <si>
    <t>Jane Palinkas</t>
  </si>
  <si>
    <t>14th</t>
  </si>
  <si>
    <t>Tu-vee</t>
  </si>
  <si>
    <t>John Schultz</t>
  </si>
  <si>
    <t>13th</t>
  </si>
  <si>
    <t>Lucy</t>
  </si>
  <si>
    <t>18th</t>
  </si>
  <si>
    <t>Brisbee</t>
  </si>
  <si>
    <t>Dave McClain</t>
  </si>
  <si>
    <t>7th</t>
  </si>
  <si>
    <t>15th</t>
  </si>
  <si>
    <t>Epic</t>
  </si>
  <si>
    <t>11th</t>
  </si>
  <si>
    <t>Tux</t>
  </si>
  <si>
    <t>Takani</t>
  </si>
  <si>
    <t>Layla</t>
  </si>
  <si>
    <t>Dustin Warner</t>
  </si>
  <si>
    <t>4th</t>
  </si>
  <si>
    <t>Isis</t>
  </si>
  <si>
    <t>Keith Ping</t>
  </si>
  <si>
    <t>Sawyer</t>
  </si>
  <si>
    <t>Derrick Honore</t>
  </si>
  <si>
    <t>Buster</t>
  </si>
  <si>
    <t>Tassi</t>
  </si>
  <si>
    <t>Laura Heft</t>
  </si>
  <si>
    <t>Jack</t>
  </si>
  <si>
    <t>12th</t>
  </si>
  <si>
    <t>Sunny</t>
  </si>
  <si>
    <t>Nancy Young</t>
  </si>
  <si>
    <t>Rhya</t>
  </si>
  <si>
    <t>17th</t>
  </si>
  <si>
    <t>CART</t>
  </si>
  <si>
    <t>81 - 100 lb</t>
  </si>
  <si>
    <t>Chrissy</t>
  </si>
  <si>
    <t>Raider</t>
  </si>
  <si>
    <t>Val Thawley</t>
  </si>
  <si>
    <t>Ace</t>
  </si>
  <si>
    <t>Pam Fusco</t>
  </si>
  <si>
    <t>Travis</t>
  </si>
  <si>
    <t>Jagger</t>
  </si>
  <si>
    <t>Ranger</t>
  </si>
  <si>
    <t>Carol Simon</t>
  </si>
  <si>
    <t>JRR</t>
  </si>
  <si>
    <t>Helen Schultz</t>
  </si>
  <si>
    <t>Merlin</t>
  </si>
  <si>
    <t>Lisa King</t>
  </si>
  <si>
    <t>Thorin</t>
  </si>
  <si>
    <t>Casey</t>
  </si>
  <si>
    <t>Michelle Podolak</t>
  </si>
  <si>
    <t>Gambit</t>
  </si>
  <si>
    <t>Sharon Robinson</t>
  </si>
  <si>
    <t>Devon</t>
  </si>
  <si>
    <t>Andrea Sautbine</t>
  </si>
  <si>
    <t>Gibson</t>
  </si>
  <si>
    <t>101 - 120 lb</t>
  </si>
  <si>
    <t>Maxx</t>
  </si>
  <si>
    <t xml:space="preserve">Kaino </t>
  </si>
  <si>
    <t>Cinnabar</t>
  </si>
  <si>
    <t>Sheryl Franklin</t>
  </si>
  <si>
    <t>Emrys</t>
  </si>
  <si>
    <t xml:space="preserve"> 121 and over - UNLIMITED</t>
  </si>
  <si>
    <t>Sebastian</t>
  </si>
  <si>
    <t>Adak</t>
  </si>
  <si>
    <t>John Podolak</t>
  </si>
  <si>
    <t>Regional Weightpull Tuesday 102709 Gettysburg National Specialty 2009</t>
  </si>
  <si>
    <t>P</t>
  </si>
  <si>
    <t>NP</t>
  </si>
  <si>
    <t>Willow</t>
  </si>
  <si>
    <t>Debbie Rogers</t>
  </si>
  <si>
    <t>Slayton</t>
  </si>
  <si>
    <t>Georgia</t>
  </si>
  <si>
    <t>Karen Fisher</t>
  </si>
  <si>
    <t>Lola</t>
  </si>
  <si>
    <t>Kathleen Corkum</t>
  </si>
  <si>
    <t>19th</t>
  </si>
  <si>
    <t>20th</t>
  </si>
  <si>
    <t>21st</t>
  </si>
  <si>
    <t>Nanook</t>
  </si>
  <si>
    <t>Bee Gee</t>
  </si>
  <si>
    <t>Barb Pisch</t>
  </si>
  <si>
    <t>Spike</t>
  </si>
  <si>
    <t>Jim Kuehl</t>
  </si>
  <si>
    <t>Boogie</t>
  </si>
  <si>
    <t>Laura Haselbarth</t>
  </si>
  <si>
    <t>Shadow</t>
  </si>
  <si>
    <t>Debra Rogers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</si>
</sst>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1" fontId="3" fillId="20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2" fontId="3" fillId="25" borderId="10" xfId="0" applyNumberFormat="1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/>
    </xf>
    <xf numFmtId="2" fontId="3" fillId="26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20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1" fontId="3" fillId="27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2" fontId="3" fillId="21" borderId="10" xfId="0" applyNumberFormat="1" applyFont="1" applyFill="1" applyBorder="1" applyAlignment="1">
      <alignment horizontal="center"/>
    </xf>
    <xf numFmtId="1" fontId="3" fillId="21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2" fontId="3" fillId="17" borderId="10" xfId="0" applyNumberFormat="1" applyFont="1" applyFill="1" applyBorder="1" applyAlignment="1">
      <alignment horizontal="center"/>
    </xf>
    <xf numFmtId="1" fontId="3" fillId="17" borderId="10" xfId="0" applyNumberFormat="1" applyFont="1" applyFill="1" applyBorder="1" applyAlignment="1">
      <alignment horizontal="center"/>
    </xf>
    <xf numFmtId="2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6" borderId="10" xfId="0" applyNumberFormat="1" applyFont="1" applyFill="1" applyBorder="1" applyAlignment="1">
      <alignment horizontal="center"/>
    </xf>
    <xf numFmtId="2" fontId="4" fillId="8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zoomScalePageLayoutView="0" workbookViewId="0" topLeftCell="A1">
      <selection activeCell="T45" sqref="T45:V45"/>
    </sheetView>
  </sheetViews>
  <sheetFormatPr defaultColWidth="9.140625" defaultRowHeight="12.75"/>
  <cols>
    <col min="1" max="1" width="19.28125" style="3" customWidth="1"/>
    <col min="2" max="2" width="9.8515625" style="3" customWidth="1"/>
    <col min="3" max="5" width="7.28125" style="3" customWidth="1"/>
    <col min="6" max="6" width="15.57421875" style="3" customWidth="1"/>
    <col min="7" max="19" width="7.7109375" style="1" customWidth="1"/>
    <col min="20" max="20" width="10.57421875" style="2" customWidth="1"/>
    <col min="21" max="21" width="12.140625" style="3" bestFit="1" customWidth="1"/>
    <col min="22" max="16384" width="9.140625" style="3" customWidth="1"/>
  </cols>
  <sheetData>
    <row r="1" spans="1:22" s="41" customFormat="1" ht="11.25">
      <c r="A1" s="45" t="s">
        <v>97</v>
      </c>
      <c r="B1" s="46"/>
      <c r="C1" s="46"/>
      <c r="D1" s="46"/>
      <c r="E1" s="46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</row>
    <row r="2" spans="1:22" s="41" customFormat="1" ht="11.25">
      <c r="A2" s="48" t="s">
        <v>0</v>
      </c>
      <c r="B2" s="48"/>
      <c r="C2" s="48"/>
      <c r="D2" s="48"/>
      <c r="E2" s="48"/>
      <c r="F2" s="48"/>
      <c r="G2" s="4"/>
      <c r="H2" s="4">
        <v>150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  <c r="V2" s="3"/>
    </row>
    <row r="3" spans="1:22" s="41" customFormat="1" ht="11.25">
      <c r="A3" s="3"/>
      <c r="B3" s="3"/>
      <c r="C3" s="3"/>
      <c r="D3" s="3"/>
      <c r="E3" s="3"/>
      <c r="F3" s="1" t="s">
        <v>1</v>
      </c>
      <c r="G3" s="5">
        <v>300</v>
      </c>
      <c r="H3" s="6">
        <f>SUM(G3+H2)</f>
        <v>450</v>
      </c>
      <c r="I3" s="6">
        <f>SUM(H3+H2)</f>
        <v>600</v>
      </c>
      <c r="J3" s="6">
        <f>SUM(I3+H2)</f>
        <v>750</v>
      </c>
      <c r="K3" s="6">
        <f>SUM(J3+H2)</f>
        <v>900</v>
      </c>
      <c r="L3" s="6">
        <f>SUM(K3+H2)</f>
        <v>1050</v>
      </c>
      <c r="M3" s="6">
        <f>SUM(L3+H2)</f>
        <v>1200</v>
      </c>
      <c r="N3" s="6">
        <f>SUM(M3+H2)</f>
        <v>1350</v>
      </c>
      <c r="O3" s="6">
        <f>SUM(N3+H2)</f>
        <v>1500</v>
      </c>
      <c r="P3" s="6">
        <f>SUM(O3+H2)</f>
        <v>1650</v>
      </c>
      <c r="Q3" s="6">
        <f>SUM(P3+H2)</f>
        <v>1800</v>
      </c>
      <c r="R3" s="6">
        <f>SUM(Q3+H2)</f>
        <v>1950</v>
      </c>
      <c r="S3" s="6">
        <f>SUM(R3+H2)</f>
        <v>2100</v>
      </c>
      <c r="T3" s="7" t="s">
        <v>2</v>
      </c>
      <c r="U3" s="8" t="s">
        <v>3</v>
      </c>
      <c r="V3" s="8" t="s">
        <v>4</v>
      </c>
    </row>
    <row r="4" spans="1:22" s="41" customFormat="1" ht="11.25">
      <c r="A4" s="49" t="s">
        <v>5</v>
      </c>
      <c r="B4" s="49"/>
      <c r="C4" s="49"/>
      <c r="D4" s="49"/>
      <c r="E4" s="49"/>
      <c r="F4" s="49"/>
      <c r="G4" s="9" t="s">
        <v>6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1"/>
      <c r="V4" s="11"/>
    </row>
    <row r="5" spans="1:22" s="41" customFormat="1" ht="11.2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2"/>
      <c r="U5" s="13"/>
      <c r="V5" s="13"/>
    </row>
    <row r="6" spans="1:26" s="41" customFormat="1" ht="11.25">
      <c r="A6" s="9" t="s">
        <v>13</v>
      </c>
      <c r="B6" s="1">
        <v>56</v>
      </c>
      <c r="C6" s="1">
        <f>B6*12</f>
        <v>672</v>
      </c>
      <c r="D6" s="1">
        <f>B6*23</f>
        <v>1288</v>
      </c>
      <c r="E6" s="1">
        <f>B6*23</f>
        <v>1288</v>
      </c>
      <c r="F6" s="1" t="s">
        <v>14</v>
      </c>
      <c r="G6" s="14" t="s">
        <v>98</v>
      </c>
      <c r="H6" s="14">
        <v>6.68</v>
      </c>
      <c r="I6" s="14">
        <v>8.13</v>
      </c>
      <c r="J6" s="14">
        <v>8.81</v>
      </c>
      <c r="K6" s="14">
        <v>12.5</v>
      </c>
      <c r="L6" s="30" t="s">
        <v>99</v>
      </c>
      <c r="M6" s="42"/>
      <c r="N6" s="42"/>
      <c r="O6" s="42"/>
      <c r="P6" s="42"/>
      <c r="Q6" s="42"/>
      <c r="R6" s="42"/>
      <c r="S6" s="42"/>
      <c r="T6" s="15">
        <v>900</v>
      </c>
      <c r="U6" s="14">
        <f>T6/B6</f>
        <v>16.071428571428573</v>
      </c>
      <c r="V6" s="14" t="s">
        <v>16</v>
      </c>
      <c r="W6" s="30"/>
      <c r="X6" s="30"/>
      <c r="Y6" s="30"/>
      <c r="Z6" s="30"/>
    </row>
    <row r="7" spans="1:26" s="41" customFormat="1" ht="11.25">
      <c r="A7" s="9" t="s">
        <v>17</v>
      </c>
      <c r="B7" s="1">
        <v>56</v>
      </c>
      <c r="C7" s="1">
        <f>B7*12</f>
        <v>672</v>
      </c>
      <c r="D7" s="1">
        <f>B7*23</f>
        <v>1288</v>
      </c>
      <c r="E7" s="1">
        <f>B7*23</f>
        <v>1288</v>
      </c>
      <c r="F7" s="1" t="s">
        <v>14</v>
      </c>
      <c r="G7" s="14" t="s">
        <v>98</v>
      </c>
      <c r="H7" s="14" t="s">
        <v>98</v>
      </c>
      <c r="I7" s="14">
        <v>7.06</v>
      </c>
      <c r="J7" s="14" t="s">
        <v>98</v>
      </c>
      <c r="K7" s="14">
        <v>9.82</v>
      </c>
      <c r="L7" s="14" t="s">
        <v>98</v>
      </c>
      <c r="M7" s="14">
        <v>12.53</v>
      </c>
      <c r="N7" s="30">
        <v>13.87</v>
      </c>
      <c r="O7" s="30">
        <v>14</v>
      </c>
      <c r="P7" s="30" t="s">
        <v>99</v>
      </c>
      <c r="Q7" s="42"/>
      <c r="R7" s="42"/>
      <c r="S7" s="42"/>
      <c r="T7" s="15">
        <v>1500</v>
      </c>
      <c r="U7" s="14">
        <f>T7/B7</f>
        <v>26.785714285714285</v>
      </c>
      <c r="V7" s="14" t="s">
        <v>18</v>
      </c>
      <c r="W7" s="30"/>
      <c r="X7" s="30"/>
      <c r="Y7" s="30"/>
      <c r="Z7" s="30"/>
    </row>
    <row r="8" spans="1:22" s="41" customFormat="1" ht="11.25">
      <c r="A8" s="16"/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6"/>
      <c r="V8" s="16"/>
    </row>
    <row r="9" spans="1:22" s="41" customFormat="1" ht="11.25">
      <c r="A9" s="48" t="s">
        <v>0</v>
      </c>
      <c r="B9" s="48"/>
      <c r="C9" s="48"/>
      <c r="D9" s="48"/>
      <c r="E9" s="48"/>
      <c r="F9" s="48"/>
      <c r="G9" s="4"/>
      <c r="H9" s="4">
        <v>150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3"/>
      <c r="V9" s="3"/>
    </row>
    <row r="10" spans="1:22" s="41" customFormat="1" ht="11.25">
      <c r="A10" s="3"/>
      <c r="B10" s="3"/>
      <c r="C10" s="3"/>
      <c r="D10" s="3"/>
      <c r="E10" s="3"/>
      <c r="F10" s="1" t="s">
        <v>19</v>
      </c>
      <c r="G10" s="5">
        <v>300</v>
      </c>
      <c r="H10" s="6">
        <f>SUM(G10+H9)</f>
        <v>450</v>
      </c>
      <c r="I10" s="6">
        <f>SUM(H10+H9)</f>
        <v>600</v>
      </c>
      <c r="J10" s="6">
        <f>SUM(I10+H9)</f>
        <v>750</v>
      </c>
      <c r="K10" s="6">
        <f>SUM(J10+H9)</f>
        <v>900</v>
      </c>
      <c r="L10" s="6">
        <f>SUM(K10+H9)</f>
        <v>1050</v>
      </c>
      <c r="M10" s="6">
        <f>SUM(L10+H9)</f>
        <v>1200</v>
      </c>
      <c r="N10" s="6">
        <f>SUM(M10+H9)</f>
        <v>1350</v>
      </c>
      <c r="O10" s="6">
        <f>SUM(N10+H9)</f>
        <v>1500</v>
      </c>
      <c r="P10" s="6">
        <f>SUM(O10+H9)</f>
        <v>1650</v>
      </c>
      <c r="Q10" s="6">
        <f>SUM(P10+H9)</f>
        <v>1800</v>
      </c>
      <c r="R10" s="6">
        <f>SUM(Q10+H9)</f>
        <v>1950</v>
      </c>
      <c r="S10" s="6">
        <f>SUM(R10+H9)</f>
        <v>2100</v>
      </c>
      <c r="T10" s="7" t="s">
        <v>2</v>
      </c>
      <c r="U10" s="8" t="s">
        <v>3</v>
      </c>
      <c r="V10" s="8" t="s">
        <v>4</v>
      </c>
    </row>
    <row r="11" spans="1:26" s="41" customFormat="1" ht="11.25">
      <c r="A11" s="52" t="s">
        <v>20</v>
      </c>
      <c r="B11" s="52"/>
      <c r="C11" s="52"/>
      <c r="D11" s="52"/>
      <c r="E11" s="52"/>
      <c r="F11" s="52"/>
      <c r="G11" s="19" t="s">
        <v>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0" t="s">
        <v>6</v>
      </c>
      <c r="V11" s="20"/>
      <c r="W11" s="30"/>
      <c r="X11" s="30"/>
      <c r="Y11" s="30"/>
      <c r="Z11" s="30"/>
    </row>
    <row r="12" spans="1:26" s="41" customFormat="1" ht="11.25">
      <c r="A12" s="8" t="s">
        <v>7</v>
      </c>
      <c r="B12" s="8" t="s">
        <v>8</v>
      </c>
      <c r="C12" s="22" t="s">
        <v>9</v>
      </c>
      <c r="D12" s="22" t="s">
        <v>10</v>
      </c>
      <c r="E12" s="22" t="s">
        <v>11</v>
      </c>
      <c r="F12" s="8" t="s">
        <v>12</v>
      </c>
      <c r="G12" s="8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2"/>
      <c r="U12" s="23"/>
      <c r="V12" s="23"/>
      <c r="W12" s="30"/>
      <c r="X12" s="30"/>
      <c r="Y12" s="30"/>
      <c r="Z12" s="30"/>
    </row>
    <row r="13" spans="1:26" s="41" customFormat="1" ht="11.25">
      <c r="A13" s="19" t="s">
        <v>22</v>
      </c>
      <c r="B13" s="1">
        <v>69</v>
      </c>
      <c r="C13" s="1">
        <f aca="true" t="shared" si="0" ref="C13:C26">B13*12</f>
        <v>828</v>
      </c>
      <c r="D13" s="1">
        <f aca="true" t="shared" si="1" ref="D13:D33">B13*23</f>
        <v>1587</v>
      </c>
      <c r="E13" s="1">
        <f aca="true" t="shared" si="2" ref="E13:E26">B13*23</f>
        <v>1587</v>
      </c>
      <c r="F13" s="1" t="s">
        <v>23</v>
      </c>
      <c r="G13" s="14" t="s">
        <v>98</v>
      </c>
      <c r="H13" s="14" t="s">
        <v>98</v>
      </c>
      <c r="I13" s="14">
        <v>6.84</v>
      </c>
      <c r="J13" s="14" t="s">
        <v>98</v>
      </c>
      <c r="K13" s="14" t="s">
        <v>98</v>
      </c>
      <c r="L13" s="14">
        <v>30.94</v>
      </c>
      <c r="M13" s="14">
        <v>44.97</v>
      </c>
      <c r="N13" s="30" t="s">
        <v>99</v>
      </c>
      <c r="O13" s="24"/>
      <c r="P13" s="24"/>
      <c r="Q13" s="24"/>
      <c r="R13" s="24"/>
      <c r="S13" s="24"/>
      <c r="T13" s="15">
        <v>1200</v>
      </c>
      <c r="U13" s="14">
        <f aca="true" t="shared" si="3" ref="U13:U26">T13/B13</f>
        <v>17.391304347826086</v>
      </c>
      <c r="V13" s="14" t="s">
        <v>27</v>
      </c>
      <c r="W13" s="30"/>
      <c r="X13" s="30"/>
      <c r="Y13" s="30"/>
      <c r="Z13" s="30"/>
    </row>
    <row r="14" spans="1:26" s="41" customFormat="1" ht="11.25">
      <c r="A14" s="19" t="s">
        <v>25</v>
      </c>
      <c r="B14" s="1">
        <v>72</v>
      </c>
      <c r="C14" s="1">
        <f t="shared" si="0"/>
        <v>864</v>
      </c>
      <c r="D14" s="1">
        <f t="shared" si="1"/>
        <v>1656</v>
      </c>
      <c r="E14" s="1">
        <f t="shared" si="2"/>
        <v>1656</v>
      </c>
      <c r="F14" s="1" t="s">
        <v>26</v>
      </c>
      <c r="G14" s="14" t="s">
        <v>98</v>
      </c>
      <c r="H14" s="14" t="s">
        <v>98</v>
      </c>
      <c r="I14" s="14">
        <v>4.94</v>
      </c>
      <c r="J14" s="14" t="s">
        <v>98</v>
      </c>
      <c r="K14" s="14">
        <v>6.43</v>
      </c>
      <c r="L14" s="14" t="s">
        <v>98</v>
      </c>
      <c r="M14" s="30" t="s">
        <v>99</v>
      </c>
      <c r="N14" s="24"/>
      <c r="O14" s="24"/>
      <c r="P14" s="24"/>
      <c r="Q14" s="24"/>
      <c r="R14" s="24"/>
      <c r="S14" s="24"/>
      <c r="T14" s="15">
        <v>900</v>
      </c>
      <c r="U14" s="14">
        <f t="shared" si="3"/>
        <v>12.5</v>
      </c>
      <c r="V14" s="14" t="s">
        <v>59</v>
      </c>
      <c r="W14" s="30"/>
      <c r="X14" s="30"/>
      <c r="Y14" s="30"/>
      <c r="Z14" s="30"/>
    </row>
    <row r="15" spans="1:26" s="41" customFormat="1" ht="11.25">
      <c r="A15" s="19" t="s">
        <v>28</v>
      </c>
      <c r="B15" s="1">
        <v>74</v>
      </c>
      <c r="C15" s="1">
        <f t="shared" si="0"/>
        <v>888</v>
      </c>
      <c r="D15" s="1">
        <f t="shared" si="1"/>
        <v>1702</v>
      </c>
      <c r="E15" s="1">
        <f t="shared" si="2"/>
        <v>1702</v>
      </c>
      <c r="F15" s="1" t="s">
        <v>14</v>
      </c>
      <c r="G15" s="14" t="s">
        <v>98</v>
      </c>
      <c r="H15" s="14">
        <v>4.5</v>
      </c>
      <c r="I15" s="14" t="s">
        <v>98</v>
      </c>
      <c r="J15" s="14">
        <v>5.06</v>
      </c>
      <c r="K15" s="14">
        <v>7.59</v>
      </c>
      <c r="L15" s="14">
        <v>9.41</v>
      </c>
      <c r="M15" s="14">
        <v>35.81</v>
      </c>
      <c r="N15" s="30" t="s">
        <v>99</v>
      </c>
      <c r="O15" s="24"/>
      <c r="P15" s="24"/>
      <c r="Q15" s="24"/>
      <c r="R15" s="24"/>
      <c r="S15" s="24"/>
      <c r="T15" s="15">
        <v>1200</v>
      </c>
      <c r="U15" s="14">
        <f t="shared" si="3"/>
        <v>16.216216216216218</v>
      </c>
      <c r="V15" s="14" t="s">
        <v>42</v>
      </c>
      <c r="W15" s="30"/>
      <c r="X15" s="30"/>
      <c r="Y15" s="30"/>
      <c r="Z15" s="30"/>
    </row>
    <row r="16" spans="1:26" s="41" customFormat="1" ht="11.25">
      <c r="A16" s="19" t="s">
        <v>30</v>
      </c>
      <c r="B16" s="1">
        <v>73</v>
      </c>
      <c r="C16" s="1">
        <f t="shared" si="0"/>
        <v>876</v>
      </c>
      <c r="D16" s="1">
        <f t="shared" si="1"/>
        <v>1679</v>
      </c>
      <c r="E16" s="1">
        <f t="shared" si="2"/>
        <v>1679</v>
      </c>
      <c r="F16" s="1" t="s">
        <v>23</v>
      </c>
      <c r="G16" s="14" t="s">
        <v>98</v>
      </c>
      <c r="H16" s="14" t="s">
        <v>98</v>
      </c>
      <c r="I16" s="14">
        <v>5.09</v>
      </c>
      <c r="J16" s="14" t="s">
        <v>98</v>
      </c>
      <c r="K16" s="14" t="s">
        <v>98</v>
      </c>
      <c r="L16" s="14">
        <v>12.44</v>
      </c>
      <c r="M16" s="30">
        <v>39.62</v>
      </c>
      <c r="N16" s="30">
        <v>10.1</v>
      </c>
      <c r="O16" s="30">
        <v>13.6</v>
      </c>
      <c r="P16" s="30">
        <v>18.9</v>
      </c>
      <c r="Q16" s="24"/>
      <c r="R16" s="24"/>
      <c r="S16" s="24"/>
      <c r="T16" s="15">
        <v>1650</v>
      </c>
      <c r="U16" s="14">
        <f t="shared" si="3"/>
        <v>22.602739726027398</v>
      </c>
      <c r="V16" s="14" t="s">
        <v>18</v>
      </c>
      <c r="W16" s="30"/>
      <c r="X16" s="30"/>
      <c r="Y16" s="30"/>
      <c r="Z16" s="30"/>
    </row>
    <row r="17" spans="1:26" s="41" customFormat="1" ht="11.25">
      <c r="A17" s="19" t="s">
        <v>35</v>
      </c>
      <c r="B17" s="1">
        <v>74</v>
      </c>
      <c r="C17" s="1">
        <f t="shared" si="0"/>
        <v>888</v>
      </c>
      <c r="D17" s="1">
        <f t="shared" si="1"/>
        <v>1702</v>
      </c>
      <c r="E17" s="1">
        <f t="shared" si="2"/>
        <v>1702</v>
      </c>
      <c r="F17" s="1" t="s">
        <v>36</v>
      </c>
      <c r="G17" s="14">
        <v>4.88</v>
      </c>
      <c r="H17" s="14">
        <v>5.19</v>
      </c>
      <c r="I17" s="14">
        <v>5.12</v>
      </c>
      <c r="J17" s="14">
        <v>10.31</v>
      </c>
      <c r="K17" s="14">
        <v>21.66</v>
      </c>
      <c r="L17" s="14">
        <v>11.41</v>
      </c>
      <c r="M17" s="30">
        <v>43.78</v>
      </c>
      <c r="N17" s="30" t="s">
        <v>99</v>
      </c>
      <c r="O17" s="24"/>
      <c r="P17" s="24"/>
      <c r="Q17" s="24"/>
      <c r="R17" s="24"/>
      <c r="S17" s="24"/>
      <c r="T17" s="15">
        <v>1200</v>
      </c>
      <c r="U17" s="14">
        <f t="shared" si="3"/>
        <v>16.216216216216218</v>
      </c>
      <c r="V17" s="14" t="s">
        <v>21</v>
      </c>
      <c r="W17" s="30"/>
      <c r="X17" s="30"/>
      <c r="Y17" s="30"/>
      <c r="Z17" s="30"/>
    </row>
    <row r="18" spans="1:26" s="41" customFormat="1" ht="11.25">
      <c r="A18" s="19" t="s">
        <v>38</v>
      </c>
      <c r="B18" s="1">
        <v>62</v>
      </c>
      <c r="C18" s="1">
        <f t="shared" si="0"/>
        <v>744</v>
      </c>
      <c r="D18" s="1">
        <f t="shared" si="1"/>
        <v>1426</v>
      </c>
      <c r="E18" s="1">
        <f t="shared" si="2"/>
        <v>1426</v>
      </c>
      <c r="F18" s="1" t="s">
        <v>23</v>
      </c>
      <c r="G18" s="14" t="s">
        <v>98</v>
      </c>
      <c r="H18" s="14">
        <v>6.03</v>
      </c>
      <c r="I18" s="14" t="s">
        <v>98</v>
      </c>
      <c r="J18" s="14">
        <v>7.91</v>
      </c>
      <c r="K18" s="14" t="s">
        <v>98</v>
      </c>
      <c r="L18" s="30" t="s">
        <v>98</v>
      </c>
      <c r="M18" s="30" t="s">
        <v>99</v>
      </c>
      <c r="N18" s="24"/>
      <c r="O18" s="24"/>
      <c r="P18" s="24"/>
      <c r="Q18" s="24"/>
      <c r="R18" s="24"/>
      <c r="S18" s="24"/>
      <c r="T18" s="15">
        <v>750</v>
      </c>
      <c r="U18" s="14">
        <f t="shared" si="3"/>
        <v>12.096774193548388</v>
      </c>
      <c r="V18" s="14" t="s">
        <v>32</v>
      </c>
      <c r="W18" s="30"/>
      <c r="X18" s="30"/>
      <c r="Y18" s="30"/>
      <c r="Z18" s="30"/>
    </row>
    <row r="19" spans="1:26" s="41" customFormat="1" ht="11.25">
      <c r="A19" s="19" t="s">
        <v>40</v>
      </c>
      <c r="B19" s="1">
        <v>67</v>
      </c>
      <c r="C19" s="1">
        <f t="shared" si="0"/>
        <v>804</v>
      </c>
      <c r="D19" s="1">
        <f t="shared" si="1"/>
        <v>1541</v>
      </c>
      <c r="E19" s="1">
        <f t="shared" si="2"/>
        <v>1541</v>
      </c>
      <c r="F19" s="1" t="s">
        <v>41</v>
      </c>
      <c r="G19" s="14" t="s">
        <v>98</v>
      </c>
      <c r="H19" s="14" t="s">
        <v>98</v>
      </c>
      <c r="I19" s="14">
        <v>8.78</v>
      </c>
      <c r="J19" s="14" t="s">
        <v>98</v>
      </c>
      <c r="K19" s="14" t="s">
        <v>98</v>
      </c>
      <c r="L19" s="14">
        <v>19.18</v>
      </c>
      <c r="M19" s="14">
        <v>18.54</v>
      </c>
      <c r="N19" s="30">
        <v>16.16</v>
      </c>
      <c r="O19" s="30" t="s">
        <v>99</v>
      </c>
      <c r="P19" s="24"/>
      <c r="Q19" s="24"/>
      <c r="R19" s="24"/>
      <c r="S19" s="24"/>
      <c r="T19" s="15">
        <v>1350</v>
      </c>
      <c r="U19" s="14">
        <f t="shared" si="3"/>
        <v>20.149253731343283</v>
      </c>
      <c r="V19" s="14" t="s">
        <v>29</v>
      </c>
      <c r="W19" s="30"/>
      <c r="X19" s="30"/>
      <c r="Y19" s="30"/>
      <c r="Z19" s="30"/>
    </row>
    <row r="20" spans="1:26" s="41" customFormat="1" ht="11.25">
      <c r="A20" s="19" t="s">
        <v>44</v>
      </c>
      <c r="B20" s="1">
        <v>64</v>
      </c>
      <c r="C20" s="1">
        <f t="shared" si="0"/>
        <v>768</v>
      </c>
      <c r="D20" s="1">
        <f t="shared" si="1"/>
        <v>1472</v>
      </c>
      <c r="E20" s="1">
        <f t="shared" si="2"/>
        <v>1472</v>
      </c>
      <c r="F20" s="1" t="s">
        <v>36</v>
      </c>
      <c r="G20" s="14">
        <v>4.66</v>
      </c>
      <c r="H20" s="14">
        <v>5.19</v>
      </c>
      <c r="I20" s="14" t="s">
        <v>98</v>
      </c>
      <c r="J20" s="14">
        <v>7.19</v>
      </c>
      <c r="K20" s="14" t="s">
        <v>98</v>
      </c>
      <c r="L20" s="14" t="s">
        <v>99</v>
      </c>
      <c r="M20" s="24"/>
      <c r="N20" s="24"/>
      <c r="O20" s="24"/>
      <c r="P20" s="24"/>
      <c r="Q20" s="24"/>
      <c r="R20" s="24"/>
      <c r="S20" s="24"/>
      <c r="T20" s="15">
        <v>750</v>
      </c>
      <c r="U20" s="14">
        <f t="shared" si="3"/>
        <v>11.71875</v>
      </c>
      <c r="V20" s="14" t="s">
        <v>43</v>
      </c>
      <c r="W20" s="30"/>
      <c r="X20" s="30"/>
      <c r="Y20" s="30"/>
      <c r="Z20" s="30"/>
    </row>
    <row r="21" spans="1:26" s="41" customFormat="1" ht="11.25">
      <c r="A21" s="19" t="s">
        <v>46</v>
      </c>
      <c r="B21" s="1">
        <v>66</v>
      </c>
      <c r="C21" s="1">
        <f t="shared" si="0"/>
        <v>792</v>
      </c>
      <c r="D21" s="1">
        <f t="shared" si="1"/>
        <v>1518</v>
      </c>
      <c r="E21" s="1">
        <f t="shared" si="2"/>
        <v>1518</v>
      </c>
      <c r="F21" s="1" t="s">
        <v>33</v>
      </c>
      <c r="G21" s="14" t="s">
        <v>98</v>
      </c>
      <c r="H21" s="14">
        <v>5.09</v>
      </c>
      <c r="I21" s="14">
        <v>6.12</v>
      </c>
      <c r="J21" s="14">
        <v>7.72</v>
      </c>
      <c r="K21" s="30">
        <v>11.68</v>
      </c>
      <c r="L21" s="30">
        <v>10.28</v>
      </c>
      <c r="M21" s="30" t="s">
        <v>99</v>
      </c>
      <c r="N21" s="24"/>
      <c r="O21" s="24"/>
      <c r="P21" s="24"/>
      <c r="Q21" s="24"/>
      <c r="R21" s="24"/>
      <c r="S21" s="24"/>
      <c r="T21" s="15">
        <v>1050</v>
      </c>
      <c r="U21" s="14">
        <f t="shared" si="3"/>
        <v>15.909090909090908</v>
      </c>
      <c r="V21" s="14" t="s">
        <v>31</v>
      </c>
      <c r="W21" s="30"/>
      <c r="X21" s="30"/>
      <c r="Y21" s="30"/>
      <c r="Z21" s="30"/>
    </row>
    <row r="22" spans="1:26" s="41" customFormat="1" ht="11.25">
      <c r="A22" s="19" t="s">
        <v>47</v>
      </c>
      <c r="B22" s="1">
        <v>74</v>
      </c>
      <c r="C22" s="1">
        <f t="shared" si="0"/>
        <v>888</v>
      </c>
      <c r="D22" s="1">
        <f t="shared" si="1"/>
        <v>1702</v>
      </c>
      <c r="E22" s="1">
        <f t="shared" si="2"/>
        <v>1702</v>
      </c>
      <c r="F22" s="1" t="s">
        <v>14</v>
      </c>
      <c r="G22" s="14" t="s">
        <v>98</v>
      </c>
      <c r="H22" s="14" t="s">
        <v>98</v>
      </c>
      <c r="I22" s="14">
        <v>4.91</v>
      </c>
      <c r="J22" s="14" t="s">
        <v>98</v>
      </c>
      <c r="K22" s="14">
        <v>6.87</v>
      </c>
      <c r="L22" s="14">
        <v>7.72</v>
      </c>
      <c r="M22" s="14">
        <v>8.19</v>
      </c>
      <c r="N22" s="14">
        <v>9.34</v>
      </c>
      <c r="O22" s="30" t="s">
        <v>99</v>
      </c>
      <c r="P22" s="24"/>
      <c r="Q22" s="24"/>
      <c r="R22" s="24"/>
      <c r="S22" s="24"/>
      <c r="T22" s="15">
        <v>1350</v>
      </c>
      <c r="U22" s="14">
        <f t="shared" si="3"/>
        <v>18.243243243243242</v>
      </c>
      <c r="V22" s="14" t="s">
        <v>15</v>
      </c>
      <c r="W22" s="30"/>
      <c r="X22" s="30"/>
      <c r="Y22" s="30"/>
      <c r="Z22" s="30"/>
    </row>
    <row r="23" spans="1:26" s="41" customFormat="1" ht="11.25">
      <c r="A23" s="19" t="s">
        <v>48</v>
      </c>
      <c r="B23" s="1">
        <v>64</v>
      </c>
      <c r="C23" s="1">
        <f t="shared" si="0"/>
        <v>768</v>
      </c>
      <c r="D23" s="1">
        <f t="shared" si="1"/>
        <v>1472</v>
      </c>
      <c r="E23" s="1">
        <f t="shared" si="2"/>
        <v>1472</v>
      </c>
      <c r="F23" s="1" t="s">
        <v>49</v>
      </c>
      <c r="G23" s="14" t="s">
        <v>98</v>
      </c>
      <c r="H23" s="14" t="s">
        <v>98</v>
      </c>
      <c r="I23" s="14">
        <v>6.63</v>
      </c>
      <c r="J23" s="14" t="s">
        <v>98</v>
      </c>
      <c r="K23" s="14" t="s">
        <v>98</v>
      </c>
      <c r="L23" s="14">
        <v>14.28</v>
      </c>
      <c r="M23" s="14" t="s">
        <v>98</v>
      </c>
      <c r="N23" s="14">
        <v>15.34</v>
      </c>
      <c r="O23" s="30" t="s">
        <v>99</v>
      </c>
      <c r="P23" s="24"/>
      <c r="Q23" s="24"/>
      <c r="R23" s="24"/>
      <c r="S23" s="24"/>
      <c r="T23" s="15">
        <v>1350</v>
      </c>
      <c r="U23" s="14">
        <f t="shared" si="3"/>
        <v>21.09375</v>
      </c>
      <c r="V23" s="14" t="s">
        <v>50</v>
      </c>
      <c r="W23" s="30"/>
      <c r="X23" s="30"/>
      <c r="Y23" s="30"/>
      <c r="Z23" s="30"/>
    </row>
    <row r="24" spans="1:26" s="41" customFormat="1" ht="11.25">
      <c r="A24" s="19" t="s">
        <v>51</v>
      </c>
      <c r="B24" s="1">
        <v>72</v>
      </c>
      <c r="C24" s="1">
        <f t="shared" si="0"/>
        <v>864</v>
      </c>
      <c r="D24" s="1">
        <f t="shared" si="1"/>
        <v>1656</v>
      </c>
      <c r="E24" s="1">
        <f t="shared" si="2"/>
        <v>1656</v>
      </c>
      <c r="F24" s="1" t="s">
        <v>52</v>
      </c>
      <c r="G24" s="14" t="s">
        <v>98</v>
      </c>
      <c r="H24" s="14" t="s">
        <v>98</v>
      </c>
      <c r="I24" s="14">
        <v>9.66</v>
      </c>
      <c r="J24" s="14" t="s">
        <v>98</v>
      </c>
      <c r="K24" s="14" t="s">
        <v>98</v>
      </c>
      <c r="L24" s="14">
        <v>13.56</v>
      </c>
      <c r="M24" s="14" t="s">
        <v>98</v>
      </c>
      <c r="N24" s="14" t="s">
        <v>98</v>
      </c>
      <c r="O24" s="30">
        <v>12.72</v>
      </c>
      <c r="P24" s="30" t="s">
        <v>99</v>
      </c>
      <c r="Q24" s="24"/>
      <c r="R24" s="24"/>
      <c r="S24" s="24"/>
      <c r="T24" s="15">
        <v>1500</v>
      </c>
      <c r="U24" s="14">
        <f t="shared" si="3"/>
        <v>20.833333333333332</v>
      </c>
      <c r="V24" s="14" t="s">
        <v>16</v>
      </c>
      <c r="W24" s="30"/>
      <c r="X24" s="30"/>
      <c r="Y24" s="30"/>
      <c r="Z24" s="30"/>
    </row>
    <row r="25" spans="1:26" s="41" customFormat="1" ht="11.25">
      <c r="A25" s="19" t="s">
        <v>53</v>
      </c>
      <c r="B25" s="1">
        <v>68</v>
      </c>
      <c r="C25" s="1">
        <f t="shared" si="0"/>
        <v>816</v>
      </c>
      <c r="D25" s="1">
        <f t="shared" si="1"/>
        <v>1564</v>
      </c>
      <c r="E25" s="1">
        <f t="shared" si="2"/>
        <v>1564</v>
      </c>
      <c r="F25" s="1" t="s">
        <v>54</v>
      </c>
      <c r="G25" s="14">
        <v>6.32</v>
      </c>
      <c r="H25" s="14">
        <v>2.69</v>
      </c>
      <c r="I25" s="14">
        <v>16.47</v>
      </c>
      <c r="J25" s="14" t="s">
        <v>99</v>
      </c>
      <c r="K25" s="24"/>
      <c r="L25" s="24"/>
      <c r="M25" s="24"/>
      <c r="N25" s="24"/>
      <c r="O25" s="24"/>
      <c r="P25" s="24"/>
      <c r="Q25" s="24"/>
      <c r="R25" s="24"/>
      <c r="S25" s="24"/>
      <c r="T25" s="15">
        <v>600</v>
      </c>
      <c r="U25" s="14">
        <f t="shared" si="3"/>
        <v>8.823529411764707</v>
      </c>
      <c r="V25" s="14" t="s">
        <v>107</v>
      </c>
      <c r="W25" s="30"/>
      <c r="X25" s="30"/>
      <c r="Y25" s="30"/>
      <c r="Z25" s="30"/>
    </row>
    <row r="26" spans="1:26" s="41" customFormat="1" ht="11.25">
      <c r="A26" s="19" t="s">
        <v>56</v>
      </c>
      <c r="B26" s="1">
        <v>62</v>
      </c>
      <c r="C26" s="1">
        <f t="shared" si="0"/>
        <v>744</v>
      </c>
      <c r="D26" s="1">
        <f t="shared" si="1"/>
        <v>1426</v>
      </c>
      <c r="E26" s="1">
        <f t="shared" si="2"/>
        <v>1426</v>
      </c>
      <c r="F26" s="1" t="s">
        <v>57</v>
      </c>
      <c r="G26" s="14" t="s">
        <v>98</v>
      </c>
      <c r="H26" s="14" t="s">
        <v>98</v>
      </c>
      <c r="I26" s="14">
        <v>65.09</v>
      </c>
      <c r="J26" s="14" t="s">
        <v>99</v>
      </c>
      <c r="K26" s="24"/>
      <c r="L26" s="24"/>
      <c r="M26" s="24"/>
      <c r="N26" s="24"/>
      <c r="O26" s="24"/>
      <c r="P26" s="24"/>
      <c r="Q26" s="24"/>
      <c r="R26" s="24"/>
      <c r="S26" s="24"/>
      <c r="T26" s="15">
        <v>600</v>
      </c>
      <c r="U26" s="14">
        <f t="shared" si="3"/>
        <v>9.67741935483871</v>
      </c>
      <c r="V26" s="14" t="s">
        <v>108</v>
      </c>
      <c r="W26" s="30"/>
      <c r="X26" s="30"/>
      <c r="Y26" s="30"/>
      <c r="Z26" s="30"/>
    </row>
    <row r="27" spans="1:26" s="41" customFormat="1" ht="11.25">
      <c r="A27" s="19" t="s">
        <v>60</v>
      </c>
      <c r="B27" s="1">
        <v>79</v>
      </c>
      <c r="C27" s="1">
        <f aca="true" t="shared" si="4" ref="C27:C33">B27*12</f>
        <v>948</v>
      </c>
      <c r="D27" s="1">
        <f>B27*23</f>
        <v>1817</v>
      </c>
      <c r="E27" s="1">
        <f aca="true" t="shared" si="5" ref="E27:E33">B27*23</f>
        <v>1817</v>
      </c>
      <c r="F27" s="1" t="s">
        <v>61</v>
      </c>
      <c r="G27" s="14">
        <v>7.72</v>
      </c>
      <c r="H27" s="14">
        <v>10.06</v>
      </c>
      <c r="I27" s="14">
        <v>14.44</v>
      </c>
      <c r="J27" s="14">
        <v>24.63</v>
      </c>
      <c r="K27" s="30" t="s">
        <v>99</v>
      </c>
      <c r="L27" s="24"/>
      <c r="M27" s="24"/>
      <c r="N27" s="24"/>
      <c r="O27" s="24"/>
      <c r="P27" s="24"/>
      <c r="Q27" s="24"/>
      <c r="R27" s="24"/>
      <c r="S27" s="24"/>
      <c r="T27" s="15">
        <v>750</v>
      </c>
      <c r="U27" s="14">
        <f aca="true" t="shared" si="6" ref="U27:U33">T27/B27</f>
        <v>9.49367088607595</v>
      </c>
      <c r="V27" s="14" t="s">
        <v>63</v>
      </c>
      <c r="W27" s="30"/>
      <c r="X27" s="30"/>
      <c r="Y27" s="30"/>
      <c r="Z27" s="30"/>
    </row>
    <row r="28" spans="1:26" s="41" customFormat="1" ht="11.25">
      <c r="A28" s="19" t="s">
        <v>62</v>
      </c>
      <c r="B28" s="1">
        <v>69</v>
      </c>
      <c r="C28" s="1">
        <f t="shared" si="4"/>
        <v>828</v>
      </c>
      <c r="D28" s="1">
        <f>B28*23</f>
        <v>1587</v>
      </c>
      <c r="E28" s="1">
        <f t="shared" si="5"/>
        <v>1587</v>
      </c>
      <c r="F28" s="1" t="s">
        <v>57</v>
      </c>
      <c r="G28" s="14" t="s">
        <v>98</v>
      </c>
      <c r="H28" s="14" t="s">
        <v>98</v>
      </c>
      <c r="I28" s="14">
        <v>9.13</v>
      </c>
      <c r="J28" s="14" t="s">
        <v>98</v>
      </c>
      <c r="K28" s="14" t="s">
        <v>99</v>
      </c>
      <c r="L28" s="24"/>
      <c r="M28" s="24"/>
      <c r="N28" s="24"/>
      <c r="O28" s="24"/>
      <c r="P28" s="24"/>
      <c r="Q28" s="24"/>
      <c r="R28" s="24"/>
      <c r="S28" s="24"/>
      <c r="T28" s="15">
        <v>600</v>
      </c>
      <c r="U28" s="14">
        <f t="shared" si="6"/>
        <v>8.695652173913043</v>
      </c>
      <c r="V28" s="14" t="s">
        <v>39</v>
      </c>
      <c r="W28" s="30"/>
      <c r="X28" s="30"/>
      <c r="Y28" s="30"/>
      <c r="Z28" s="30"/>
    </row>
    <row r="29" spans="1:26" s="41" customFormat="1" ht="11.25">
      <c r="A29" s="19" t="s">
        <v>100</v>
      </c>
      <c r="B29" s="1">
        <v>78</v>
      </c>
      <c r="C29" s="1">
        <f t="shared" si="4"/>
        <v>936</v>
      </c>
      <c r="D29" s="1">
        <f>B29*23</f>
        <v>1794</v>
      </c>
      <c r="E29" s="1">
        <f t="shared" si="5"/>
        <v>1794</v>
      </c>
      <c r="F29" s="1" t="s">
        <v>101</v>
      </c>
      <c r="G29" s="14">
        <v>6.78</v>
      </c>
      <c r="H29" s="14">
        <v>8.32</v>
      </c>
      <c r="I29" s="14">
        <v>12.22</v>
      </c>
      <c r="J29" s="14">
        <v>26.16</v>
      </c>
      <c r="K29" s="30">
        <v>49.79</v>
      </c>
      <c r="L29" s="30" t="s">
        <v>98</v>
      </c>
      <c r="M29" s="30" t="s">
        <v>99</v>
      </c>
      <c r="N29" s="24"/>
      <c r="O29" s="24"/>
      <c r="P29" s="24"/>
      <c r="Q29" s="24"/>
      <c r="R29" s="24"/>
      <c r="S29" s="24"/>
      <c r="T29" s="15">
        <v>900</v>
      </c>
      <c r="U29" s="14">
        <f t="shared" si="6"/>
        <v>11.538461538461538</v>
      </c>
      <c r="V29" s="14" t="s">
        <v>34</v>
      </c>
      <c r="W29" s="30"/>
      <c r="X29" s="30"/>
      <c r="Y29" s="30"/>
      <c r="Z29" s="30"/>
    </row>
    <row r="30" spans="1:26" s="41" customFormat="1" ht="11.25">
      <c r="A30" s="19" t="s">
        <v>102</v>
      </c>
      <c r="B30" s="1">
        <v>80</v>
      </c>
      <c r="C30" s="1">
        <f t="shared" si="4"/>
        <v>960</v>
      </c>
      <c r="D30" s="1">
        <f>B30*23</f>
        <v>1840</v>
      </c>
      <c r="E30" s="1">
        <f t="shared" si="5"/>
        <v>1840</v>
      </c>
      <c r="F30" s="1" t="s">
        <v>85</v>
      </c>
      <c r="G30" s="14">
        <v>3.72</v>
      </c>
      <c r="H30" s="14">
        <v>10.34</v>
      </c>
      <c r="I30" s="14" t="s">
        <v>99</v>
      </c>
      <c r="J30" s="43"/>
      <c r="K30" s="24"/>
      <c r="L30" s="24"/>
      <c r="M30" s="24"/>
      <c r="N30" s="24"/>
      <c r="O30" s="24"/>
      <c r="P30" s="24"/>
      <c r="Q30" s="24"/>
      <c r="R30" s="24"/>
      <c r="S30" s="24"/>
      <c r="T30" s="15">
        <v>450</v>
      </c>
      <c r="U30" s="14">
        <f t="shared" si="6"/>
        <v>5.625</v>
      </c>
      <c r="V30" s="14" t="s">
        <v>109</v>
      </c>
      <c r="W30" s="30"/>
      <c r="X30" s="30"/>
      <c r="Y30" s="30"/>
      <c r="Z30" s="30"/>
    </row>
    <row r="31" spans="1:26" s="41" customFormat="1" ht="11.25">
      <c r="A31" s="19" t="s">
        <v>58</v>
      </c>
      <c r="B31" s="1">
        <v>79</v>
      </c>
      <c r="C31" s="1">
        <f t="shared" si="4"/>
        <v>948</v>
      </c>
      <c r="D31" s="1">
        <f t="shared" si="1"/>
        <v>1817</v>
      </c>
      <c r="E31" s="1">
        <f t="shared" si="5"/>
        <v>1817</v>
      </c>
      <c r="F31" s="1" t="s">
        <v>54</v>
      </c>
      <c r="G31" s="14">
        <v>16.18</v>
      </c>
      <c r="H31" s="14">
        <v>13.56</v>
      </c>
      <c r="I31" s="14">
        <v>4.66</v>
      </c>
      <c r="J31" s="14">
        <v>5.62</v>
      </c>
      <c r="K31" s="14">
        <v>6.94</v>
      </c>
      <c r="L31" s="14">
        <v>8.53</v>
      </c>
      <c r="M31" s="30">
        <v>9.28</v>
      </c>
      <c r="N31" s="30" t="s">
        <v>99</v>
      </c>
      <c r="O31" s="24"/>
      <c r="P31" s="24"/>
      <c r="Q31" s="24"/>
      <c r="R31" s="24"/>
      <c r="S31" s="24"/>
      <c r="T31" s="15">
        <v>1200</v>
      </c>
      <c r="U31" s="14">
        <f t="shared" si="6"/>
        <v>15.189873417721518</v>
      </c>
      <c r="V31" s="14" t="s">
        <v>24</v>
      </c>
      <c r="W31" s="30"/>
      <c r="X31" s="30"/>
      <c r="Y31" s="30"/>
      <c r="Z31" s="30"/>
    </row>
    <row r="32" spans="1:31" s="41" customFormat="1" ht="11.25">
      <c r="A32" s="19" t="s">
        <v>103</v>
      </c>
      <c r="B32" s="1">
        <v>72</v>
      </c>
      <c r="C32" s="1">
        <f t="shared" si="4"/>
        <v>864</v>
      </c>
      <c r="D32" s="1">
        <f t="shared" si="1"/>
        <v>1656</v>
      </c>
      <c r="E32" s="1">
        <f t="shared" si="5"/>
        <v>1656</v>
      </c>
      <c r="F32" s="1" t="s">
        <v>104</v>
      </c>
      <c r="G32" s="14">
        <v>14.35</v>
      </c>
      <c r="H32" s="14" t="s">
        <v>98</v>
      </c>
      <c r="I32" s="14">
        <v>19.25</v>
      </c>
      <c r="J32" s="14">
        <v>20.25</v>
      </c>
      <c r="K32" s="30">
        <v>29.5</v>
      </c>
      <c r="L32" s="30">
        <v>101.35</v>
      </c>
      <c r="M32" s="24"/>
      <c r="N32" s="24"/>
      <c r="O32" s="24"/>
      <c r="P32" s="24"/>
      <c r="Q32" s="24"/>
      <c r="R32" s="24"/>
      <c r="S32" s="24"/>
      <c r="T32" s="15">
        <v>1050</v>
      </c>
      <c r="U32" s="14">
        <f t="shared" si="6"/>
        <v>14.583333333333334</v>
      </c>
      <c r="V32" s="14" t="s">
        <v>45</v>
      </c>
      <c r="W32" s="30"/>
      <c r="X32" s="30"/>
      <c r="Y32" s="30"/>
      <c r="Z32" s="30"/>
      <c r="AE32" s="25"/>
    </row>
    <row r="33" spans="1:26" s="41" customFormat="1" ht="11.25">
      <c r="A33" s="19" t="s">
        <v>105</v>
      </c>
      <c r="B33" s="1">
        <v>75</v>
      </c>
      <c r="C33" s="1">
        <f t="shared" si="4"/>
        <v>900</v>
      </c>
      <c r="D33" s="1">
        <f t="shared" si="1"/>
        <v>1725</v>
      </c>
      <c r="E33" s="1">
        <f t="shared" si="5"/>
        <v>1725</v>
      </c>
      <c r="F33" s="1" t="s">
        <v>106</v>
      </c>
      <c r="G33" s="14">
        <v>3.31</v>
      </c>
      <c r="H33" s="14">
        <v>4.03</v>
      </c>
      <c r="I33" s="14">
        <v>6.5</v>
      </c>
      <c r="J33" s="14">
        <v>8.56</v>
      </c>
      <c r="K33" s="14">
        <v>19.6</v>
      </c>
      <c r="L33" s="24"/>
      <c r="M33" s="24"/>
      <c r="N33" s="24"/>
      <c r="O33" s="24"/>
      <c r="P33" s="24"/>
      <c r="Q33" s="24"/>
      <c r="R33" s="24"/>
      <c r="S33" s="24"/>
      <c r="T33" s="15">
        <v>900</v>
      </c>
      <c r="U33" s="14">
        <f t="shared" si="6"/>
        <v>12</v>
      </c>
      <c r="V33" s="14" t="s">
        <v>37</v>
      </c>
      <c r="W33" s="30"/>
      <c r="X33" s="30"/>
      <c r="Y33" s="30"/>
      <c r="Z33" s="30"/>
    </row>
    <row r="34" spans="1:26" s="41" customFormat="1" ht="11.25">
      <c r="A34" s="16"/>
      <c r="B34" s="16"/>
      <c r="C34" s="16"/>
      <c r="D34" s="16"/>
      <c r="E34" s="16"/>
      <c r="F34" s="16"/>
      <c r="G34" s="17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8"/>
      <c r="U34" s="26"/>
      <c r="V34" s="26"/>
      <c r="W34" s="30"/>
      <c r="X34" s="30"/>
      <c r="Y34" s="30"/>
      <c r="Z34" s="30"/>
    </row>
    <row r="35" spans="1:26" s="41" customFormat="1" ht="11.25">
      <c r="A35" s="48" t="s">
        <v>64</v>
      </c>
      <c r="B35" s="48"/>
      <c r="C35" s="48"/>
      <c r="D35" s="48"/>
      <c r="E35" s="48"/>
      <c r="F35" s="48"/>
      <c r="G35" s="4"/>
      <c r="H35" s="4">
        <v>300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14"/>
      <c r="V35" s="14"/>
      <c r="W35" s="30"/>
      <c r="X35" s="30"/>
      <c r="Y35" s="30"/>
      <c r="Z35" s="30"/>
    </row>
    <row r="36" spans="1:26" s="41" customFormat="1" ht="11.25">
      <c r="A36" s="48" t="s">
        <v>0</v>
      </c>
      <c r="B36" s="48"/>
      <c r="C36" s="48"/>
      <c r="D36" s="48"/>
      <c r="E36" s="48"/>
      <c r="F36" s="48"/>
      <c r="G36" s="4"/>
      <c r="H36" s="4">
        <v>150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14"/>
      <c r="V36" s="14"/>
      <c r="W36" s="30"/>
      <c r="X36" s="30"/>
      <c r="Y36" s="30"/>
      <c r="Z36" s="30"/>
    </row>
    <row r="37" spans="1:25" s="41" customFormat="1" ht="11.25">
      <c r="A37" s="25" t="s">
        <v>6</v>
      </c>
      <c r="B37" s="25" t="s">
        <v>6</v>
      </c>
      <c r="C37" s="25"/>
      <c r="D37" s="25"/>
      <c r="E37" s="25" t="s">
        <v>6</v>
      </c>
      <c r="F37" s="25" t="s">
        <v>1</v>
      </c>
      <c r="G37" s="5">
        <v>300</v>
      </c>
      <c r="H37" s="6">
        <f>SUM(G37+H36)</f>
        <v>450</v>
      </c>
      <c r="I37" s="6">
        <f>SUM(H37+H36)</f>
        <v>600</v>
      </c>
      <c r="J37" s="6">
        <f>SUM(I37+H36)</f>
        <v>750</v>
      </c>
      <c r="K37" s="6">
        <f>SUM(J37+H36)</f>
        <v>900</v>
      </c>
      <c r="L37" s="6">
        <f>SUM(K37+H36)</f>
        <v>1050</v>
      </c>
      <c r="M37" s="6">
        <f>SUM(L37+H36)</f>
        <v>1200</v>
      </c>
      <c r="N37" s="6">
        <f>SUM(M37+H36)</f>
        <v>1350</v>
      </c>
      <c r="O37" s="6">
        <f>SUM(N37+H36)</f>
        <v>1500</v>
      </c>
      <c r="P37" s="6">
        <f>SUM(O37+H36)</f>
        <v>1650</v>
      </c>
      <c r="Q37" s="6">
        <f>SUM(P37+H36)</f>
        <v>1800</v>
      </c>
      <c r="R37" s="6">
        <f>SUM(Q37+H36)</f>
        <v>1950</v>
      </c>
      <c r="S37" s="6">
        <f>SUM(R37+H36)</f>
        <v>2100</v>
      </c>
      <c r="T37" s="7" t="s">
        <v>2</v>
      </c>
      <c r="U37" s="8" t="s">
        <v>3</v>
      </c>
      <c r="V37" s="8" t="s">
        <v>4</v>
      </c>
      <c r="W37" s="30"/>
      <c r="X37" s="30"/>
      <c r="Y37" s="30"/>
    </row>
    <row r="38" spans="1:26" s="41" customFormat="1" ht="11.25">
      <c r="A38" s="53" t="s">
        <v>65</v>
      </c>
      <c r="B38" s="53"/>
      <c r="C38" s="53"/>
      <c r="D38" s="53"/>
      <c r="E38" s="53"/>
      <c r="F38" s="53"/>
      <c r="G38" s="27" t="s">
        <v>6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8"/>
      <c r="V38" s="28"/>
      <c r="W38" s="30"/>
      <c r="X38" s="30"/>
      <c r="Y38" s="30"/>
      <c r="Z38" s="30"/>
    </row>
    <row r="39" spans="1:26" s="41" customFormat="1" ht="11.25">
      <c r="A39" s="8" t="s">
        <v>7</v>
      </c>
      <c r="B39" s="8" t="s">
        <v>8</v>
      </c>
      <c r="C39" s="8" t="s">
        <v>9</v>
      </c>
      <c r="D39" s="8" t="s">
        <v>10</v>
      </c>
      <c r="E39" s="8" t="s">
        <v>11</v>
      </c>
      <c r="F39" s="8" t="s">
        <v>12</v>
      </c>
      <c r="G39" s="8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2"/>
      <c r="U39" s="23"/>
      <c r="V39" s="23"/>
      <c r="W39" s="30"/>
      <c r="X39" s="30"/>
      <c r="Y39" s="30"/>
      <c r="Z39" s="30"/>
    </row>
    <row r="40" spans="1:26" s="41" customFormat="1" ht="11.25">
      <c r="A40" s="27" t="s">
        <v>66</v>
      </c>
      <c r="B40" s="1">
        <v>98</v>
      </c>
      <c r="C40" s="1">
        <f aca="true" t="shared" si="7" ref="C40:C50">B40*12</f>
        <v>1176</v>
      </c>
      <c r="D40" s="1">
        <f aca="true" t="shared" si="8" ref="D40:D50">B40*23</f>
        <v>2254</v>
      </c>
      <c r="E40" s="1">
        <f aca="true" t="shared" si="9" ref="E40:E50">B40*21</f>
        <v>2058</v>
      </c>
      <c r="F40" s="1" t="s">
        <v>52</v>
      </c>
      <c r="G40" s="14" t="s">
        <v>98</v>
      </c>
      <c r="H40" s="14" t="s">
        <v>98</v>
      </c>
      <c r="I40" s="30">
        <v>21.53</v>
      </c>
      <c r="J40" s="30" t="s">
        <v>98</v>
      </c>
      <c r="K40" s="30">
        <v>8.84</v>
      </c>
      <c r="L40" s="30">
        <v>9.35</v>
      </c>
      <c r="M40" s="30">
        <v>10.63</v>
      </c>
      <c r="N40" s="30">
        <v>13.19</v>
      </c>
      <c r="O40" s="30">
        <v>17.38</v>
      </c>
      <c r="P40" s="30">
        <v>32.35</v>
      </c>
      <c r="Q40" s="30" t="s">
        <v>99</v>
      </c>
      <c r="R40" s="24"/>
      <c r="S40" s="24"/>
      <c r="T40" s="15">
        <v>1650</v>
      </c>
      <c r="U40" s="14">
        <f aca="true" t="shared" si="10" ref="U40:U57">T40/B40</f>
        <v>16.836734693877553</v>
      </c>
      <c r="V40" s="14" t="s">
        <v>50</v>
      </c>
      <c r="W40" s="30"/>
      <c r="X40" s="30"/>
      <c r="Y40" s="30"/>
      <c r="Z40" s="30"/>
    </row>
    <row r="41" spans="1:26" s="41" customFormat="1" ht="11.25">
      <c r="A41" s="27" t="s">
        <v>67</v>
      </c>
      <c r="B41" s="1">
        <v>100</v>
      </c>
      <c r="C41" s="1">
        <f t="shared" si="7"/>
        <v>1200</v>
      </c>
      <c r="D41" s="1">
        <f t="shared" si="8"/>
        <v>2300</v>
      </c>
      <c r="E41" s="1">
        <f t="shared" si="9"/>
        <v>2100</v>
      </c>
      <c r="F41" s="1" t="s">
        <v>68</v>
      </c>
      <c r="G41" s="14" t="s">
        <v>98</v>
      </c>
      <c r="H41" s="14" t="s">
        <v>98</v>
      </c>
      <c r="I41" s="30">
        <v>4.47</v>
      </c>
      <c r="J41" s="30" t="s">
        <v>98</v>
      </c>
      <c r="K41" s="30" t="s">
        <v>98</v>
      </c>
      <c r="L41" s="30">
        <v>7.57</v>
      </c>
      <c r="M41" s="30">
        <v>7.72</v>
      </c>
      <c r="N41" s="30">
        <v>8.82</v>
      </c>
      <c r="O41" s="30">
        <v>12.41</v>
      </c>
      <c r="P41" s="30">
        <v>9.93</v>
      </c>
      <c r="Q41" s="30">
        <v>13.16</v>
      </c>
      <c r="R41" s="30">
        <v>19.69</v>
      </c>
      <c r="S41" s="30" t="s">
        <v>99</v>
      </c>
      <c r="T41" s="15">
        <v>1950</v>
      </c>
      <c r="U41" s="14">
        <f t="shared" si="10"/>
        <v>19.5</v>
      </c>
      <c r="V41" s="14" t="s">
        <v>16</v>
      </c>
      <c r="W41" s="30"/>
      <c r="X41" s="30"/>
      <c r="Y41" s="30"/>
      <c r="Z41" s="30"/>
    </row>
    <row r="42" spans="1:26" s="41" customFormat="1" ht="11.25">
      <c r="A42" s="27" t="s">
        <v>69</v>
      </c>
      <c r="B42" s="1">
        <v>84</v>
      </c>
      <c r="C42" s="1">
        <f t="shared" si="7"/>
        <v>1008</v>
      </c>
      <c r="D42" s="1">
        <f t="shared" si="8"/>
        <v>1932</v>
      </c>
      <c r="E42" s="1">
        <f t="shared" si="9"/>
        <v>1764</v>
      </c>
      <c r="F42" s="1" t="s">
        <v>70</v>
      </c>
      <c r="G42" s="14">
        <v>5.91</v>
      </c>
      <c r="H42" s="14">
        <v>5.88</v>
      </c>
      <c r="I42" s="30">
        <v>6.5</v>
      </c>
      <c r="J42" s="30">
        <v>6.16</v>
      </c>
      <c r="K42" s="30">
        <v>8.22</v>
      </c>
      <c r="L42" s="30" t="s">
        <v>99</v>
      </c>
      <c r="M42" s="24"/>
      <c r="N42" s="24"/>
      <c r="O42" s="24"/>
      <c r="P42" s="24"/>
      <c r="Q42" s="24"/>
      <c r="R42" s="24"/>
      <c r="S42" s="24"/>
      <c r="T42" s="15">
        <v>900</v>
      </c>
      <c r="U42" s="14">
        <f t="shared" si="10"/>
        <v>10.714285714285714</v>
      </c>
      <c r="V42" s="14" t="s">
        <v>59</v>
      </c>
      <c r="W42" s="30"/>
      <c r="X42" s="30"/>
      <c r="Y42" s="30"/>
      <c r="Z42" s="30"/>
    </row>
    <row r="43" spans="1:26" s="41" customFormat="1" ht="11.25">
      <c r="A43" s="27" t="s">
        <v>71</v>
      </c>
      <c r="B43" s="1">
        <v>85</v>
      </c>
      <c r="C43" s="1">
        <f t="shared" si="7"/>
        <v>1020</v>
      </c>
      <c r="D43" s="1">
        <f t="shared" si="8"/>
        <v>1955</v>
      </c>
      <c r="E43" s="1">
        <f t="shared" si="9"/>
        <v>1785</v>
      </c>
      <c r="F43" s="1" t="s">
        <v>49</v>
      </c>
      <c r="G43" s="14" t="s">
        <v>98</v>
      </c>
      <c r="H43" s="14" t="s">
        <v>98</v>
      </c>
      <c r="I43" s="30">
        <v>4.94</v>
      </c>
      <c r="J43" s="30" t="s">
        <v>98</v>
      </c>
      <c r="K43" s="30" t="s">
        <v>98</v>
      </c>
      <c r="L43" s="30">
        <v>9.31</v>
      </c>
      <c r="M43" s="30" t="s">
        <v>98</v>
      </c>
      <c r="N43" s="30">
        <v>9.16</v>
      </c>
      <c r="O43" s="30">
        <v>10.82</v>
      </c>
      <c r="P43" s="30" t="s">
        <v>99</v>
      </c>
      <c r="Q43" s="24"/>
      <c r="R43" s="24"/>
      <c r="S43" s="24"/>
      <c r="T43" s="15">
        <v>1500</v>
      </c>
      <c r="U43" s="14">
        <f t="shared" si="10"/>
        <v>17.647058823529413</v>
      </c>
      <c r="V43" s="14" t="s">
        <v>42</v>
      </c>
      <c r="W43" s="30"/>
      <c r="X43" s="30"/>
      <c r="Y43" s="30"/>
      <c r="Z43" s="30"/>
    </row>
    <row r="44" spans="1:26" s="41" customFormat="1" ht="11.25">
      <c r="A44" s="27" t="s">
        <v>72</v>
      </c>
      <c r="B44" s="1">
        <v>100</v>
      </c>
      <c r="C44" s="1">
        <f t="shared" si="7"/>
        <v>1200</v>
      </c>
      <c r="D44" s="1">
        <f t="shared" si="8"/>
        <v>2300</v>
      </c>
      <c r="E44" s="1">
        <f t="shared" si="9"/>
        <v>2100</v>
      </c>
      <c r="F44" s="1" t="s">
        <v>52</v>
      </c>
      <c r="G44" s="14" t="s">
        <v>98</v>
      </c>
      <c r="H44" s="14" t="s">
        <v>98</v>
      </c>
      <c r="I44" s="30">
        <v>5.63</v>
      </c>
      <c r="J44" s="30" t="s">
        <v>98</v>
      </c>
      <c r="K44" s="30" t="s">
        <v>98</v>
      </c>
      <c r="L44" s="30">
        <v>11.25</v>
      </c>
      <c r="M44" s="30" t="s">
        <v>98</v>
      </c>
      <c r="N44" s="30" t="s">
        <v>98</v>
      </c>
      <c r="O44" s="30">
        <v>32.06</v>
      </c>
      <c r="P44" s="30">
        <v>48.19</v>
      </c>
      <c r="Q44" s="30" t="s">
        <v>99</v>
      </c>
      <c r="R44" s="24"/>
      <c r="S44" s="24"/>
      <c r="T44" s="15">
        <v>1650</v>
      </c>
      <c r="U44" s="14">
        <f t="shared" si="10"/>
        <v>16.5</v>
      </c>
      <c r="V44" s="14" t="s">
        <v>29</v>
      </c>
      <c r="W44" s="30"/>
      <c r="X44" s="30"/>
      <c r="Y44" s="30"/>
      <c r="Z44" s="30"/>
    </row>
    <row r="45" spans="1:26" s="41" customFormat="1" ht="11.25">
      <c r="A45" s="27" t="s">
        <v>73</v>
      </c>
      <c r="B45" s="1">
        <v>92</v>
      </c>
      <c r="C45" s="1">
        <f t="shared" si="7"/>
        <v>1104</v>
      </c>
      <c r="D45" s="1">
        <f t="shared" si="8"/>
        <v>2116</v>
      </c>
      <c r="E45" s="1">
        <f t="shared" si="9"/>
        <v>1932</v>
      </c>
      <c r="F45" s="1" t="s">
        <v>14</v>
      </c>
      <c r="G45" s="14" t="s">
        <v>98</v>
      </c>
      <c r="H45" s="14" t="s">
        <v>98</v>
      </c>
      <c r="I45" s="30">
        <v>3.63</v>
      </c>
      <c r="J45" s="30" t="s">
        <v>98</v>
      </c>
      <c r="K45" s="30" t="s">
        <v>98</v>
      </c>
      <c r="L45" s="30">
        <v>5.31</v>
      </c>
      <c r="M45" s="30" t="s">
        <v>98</v>
      </c>
      <c r="N45" s="30" t="s">
        <v>98</v>
      </c>
      <c r="O45" s="30">
        <v>7.4</v>
      </c>
      <c r="P45" s="30" t="s">
        <v>98</v>
      </c>
      <c r="Q45" s="30">
        <v>10.41</v>
      </c>
      <c r="R45" s="30">
        <v>10.75</v>
      </c>
      <c r="S45" s="30">
        <v>12.78</v>
      </c>
      <c r="T45" s="44">
        <v>2100</v>
      </c>
      <c r="U45" s="30">
        <f t="shared" si="10"/>
        <v>22.82608695652174</v>
      </c>
      <c r="V45" s="30" t="s">
        <v>18</v>
      </c>
      <c r="W45" s="30"/>
      <c r="X45" s="30"/>
      <c r="Y45" s="30"/>
      <c r="Z45" s="30"/>
    </row>
    <row r="46" spans="1:26" s="41" customFormat="1" ht="11.25">
      <c r="A46" s="27" t="s">
        <v>55</v>
      </c>
      <c r="B46" s="1">
        <v>82</v>
      </c>
      <c r="C46" s="1">
        <f t="shared" si="7"/>
        <v>984</v>
      </c>
      <c r="D46" s="1">
        <f t="shared" si="8"/>
        <v>1886</v>
      </c>
      <c r="E46" s="1">
        <f t="shared" si="9"/>
        <v>1722</v>
      </c>
      <c r="F46" s="1" t="s">
        <v>74</v>
      </c>
      <c r="G46" s="14" t="s">
        <v>98</v>
      </c>
      <c r="H46" s="14" t="s">
        <v>98</v>
      </c>
      <c r="I46" s="30">
        <v>5.35</v>
      </c>
      <c r="J46" s="30" t="s">
        <v>98</v>
      </c>
      <c r="K46" s="30" t="s">
        <v>98</v>
      </c>
      <c r="L46" s="30">
        <v>7.69</v>
      </c>
      <c r="M46" s="30" t="s">
        <v>98</v>
      </c>
      <c r="N46" s="30">
        <v>16.06</v>
      </c>
      <c r="O46" s="30">
        <v>46.25</v>
      </c>
      <c r="P46" s="30" t="s">
        <v>99</v>
      </c>
      <c r="Q46" s="24"/>
      <c r="R46" s="24"/>
      <c r="S46" s="24"/>
      <c r="T46" s="15">
        <v>1500</v>
      </c>
      <c r="U46" s="14">
        <f t="shared" si="10"/>
        <v>18.29268292682927</v>
      </c>
      <c r="V46" s="14" t="s">
        <v>21</v>
      </c>
      <c r="W46" s="30"/>
      <c r="X46" s="30"/>
      <c r="Y46" s="30"/>
      <c r="Z46" s="30"/>
    </row>
    <row r="47" spans="1:26" s="41" customFormat="1" ht="11.25">
      <c r="A47" s="27" t="s">
        <v>75</v>
      </c>
      <c r="B47" s="1">
        <v>95</v>
      </c>
      <c r="C47" s="1">
        <f t="shared" si="7"/>
        <v>1140</v>
      </c>
      <c r="D47" s="1">
        <f t="shared" si="8"/>
        <v>2185</v>
      </c>
      <c r="E47" s="1">
        <f t="shared" si="9"/>
        <v>1995</v>
      </c>
      <c r="F47" s="1" t="s">
        <v>76</v>
      </c>
      <c r="G47" s="14" t="s">
        <v>98</v>
      </c>
      <c r="H47" s="14" t="s">
        <v>98</v>
      </c>
      <c r="I47" s="30">
        <v>4.53</v>
      </c>
      <c r="J47" s="30" t="s">
        <v>98</v>
      </c>
      <c r="K47" s="30">
        <v>11</v>
      </c>
      <c r="L47" s="30" t="s">
        <v>98</v>
      </c>
      <c r="M47" s="30">
        <v>40.37</v>
      </c>
      <c r="N47" s="30">
        <v>42.69</v>
      </c>
      <c r="O47" s="30" t="s">
        <v>99</v>
      </c>
      <c r="P47" s="24"/>
      <c r="Q47" s="24"/>
      <c r="R47" s="24"/>
      <c r="S47" s="24"/>
      <c r="T47" s="15">
        <v>1350</v>
      </c>
      <c r="U47" s="14">
        <f t="shared" si="10"/>
        <v>14.210526315789474</v>
      </c>
      <c r="V47" s="14" t="s">
        <v>27</v>
      </c>
      <c r="W47" s="30"/>
      <c r="X47" s="30"/>
      <c r="Y47" s="30"/>
      <c r="Z47" s="30"/>
    </row>
    <row r="48" spans="1:26" s="41" customFormat="1" ht="11.25">
      <c r="A48" s="27" t="s">
        <v>77</v>
      </c>
      <c r="B48" s="1">
        <v>98</v>
      </c>
      <c r="C48" s="1">
        <f t="shared" si="7"/>
        <v>1176</v>
      </c>
      <c r="D48" s="1">
        <f t="shared" si="8"/>
        <v>2254</v>
      </c>
      <c r="E48" s="1">
        <f t="shared" si="9"/>
        <v>2058</v>
      </c>
      <c r="F48" s="1" t="s">
        <v>78</v>
      </c>
      <c r="G48" s="14" t="s">
        <v>98</v>
      </c>
      <c r="H48" s="14" t="s">
        <v>98</v>
      </c>
      <c r="I48" s="30">
        <v>10.53</v>
      </c>
      <c r="J48" s="30" t="s">
        <v>98</v>
      </c>
      <c r="K48" s="30">
        <v>18.97</v>
      </c>
      <c r="L48" s="30" t="s">
        <v>99</v>
      </c>
      <c r="M48" s="24"/>
      <c r="N48" s="24"/>
      <c r="O48" s="24"/>
      <c r="P48" s="24"/>
      <c r="Q48" s="24"/>
      <c r="R48" s="24"/>
      <c r="S48" s="24"/>
      <c r="T48" s="15">
        <v>900</v>
      </c>
      <c r="U48" s="14">
        <f t="shared" si="10"/>
        <v>9.183673469387756</v>
      </c>
      <c r="V48" s="14" t="s">
        <v>37</v>
      </c>
      <c r="W48" s="30"/>
      <c r="X48" s="30"/>
      <c r="Y48" s="30"/>
      <c r="Z48" s="30"/>
    </row>
    <row r="49" spans="1:26" s="41" customFormat="1" ht="11.25">
      <c r="A49" s="27" t="s">
        <v>79</v>
      </c>
      <c r="B49" s="1">
        <v>96</v>
      </c>
      <c r="C49" s="1">
        <f t="shared" si="7"/>
        <v>1152</v>
      </c>
      <c r="D49" s="1">
        <f t="shared" si="8"/>
        <v>2208</v>
      </c>
      <c r="E49" s="1">
        <f t="shared" si="9"/>
        <v>2016</v>
      </c>
      <c r="F49" s="1" t="s">
        <v>76</v>
      </c>
      <c r="G49" s="14" t="s">
        <v>98</v>
      </c>
      <c r="H49" s="14" t="s">
        <v>98</v>
      </c>
      <c r="I49" s="30">
        <v>5.75</v>
      </c>
      <c r="J49" s="30" t="s">
        <v>98</v>
      </c>
      <c r="K49" s="30">
        <v>6.91</v>
      </c>
      <c r="L49" s="30" t="s">
        <v>98</v>
      </c>
      <c r="M49" s="30">
        <v>15.1</v>
      </c>
      <c r="N49" s="30" t="s">
        <v>98</v>
      </c>
      <c r="O49" s="30">
        <v>13.41</v>
      </c>
      <c r="P49" s="30">
        <v>43.61</v>
      </c>
      <c r="Q49" s="30">
        <v>34.65</v>
      </c>
      <c r="R49" s="30" t="s">
        <v>99</v>
      </c>
      <c r="S49" s="24"/>
      <c r="T49" s="15">
        <v>1800</v>
      </c>
      <c r="U49" s="14">
        <f t="shared" si="10"/>
        <v>18.75</v>
      </c>
      <c r="V49" s="14" t="s">
        <v>15</v>
      </c>
      <c r="W49" s="30"/>
      <c r="X49" s="30"/>
      <c r="Y49" s="30"/>
      <c r="Z49" s="30"/>
    </row>
    <row r="50" spans="1:26" s="41" customFormat="1" ht="11.25">
      <c r="A50" s="27" t="s">
        <v>80</v>
      </c>
      <c r="B50" s="1">
        <v>92</v>
      </c>
      <c r="C50" s="1">
        <f t="shared" si="7"/>
        <v>1104</v>
      </c>
      <c r="D50" s="1">
        <f t="shared" si="8"/>
        <v>2116</v>
      </c>
      <c r="E50" s="1">
        <f t="shared" si="9"/>
        <v>1932</v>
      </c>
      <c r="F50" s="1" t="s">
        <v>81</v>
      </c>
      <c r="G50" s="14">
        <v>10.09</v>
      </c>
      <c r="H50" s="14">
        <v>9.16</v>
      </c>
      <c r="I50" s="30">
        <v>45.18</v>
      </c>
      <c r="J50" s="30" t="s">
        <v>99</v>
      </c>
      <c r="K50" s="24"/>
      <c r="L50" s="24"/>
      <c r="M50" s="24"/>
      <c r="N50" s="24"/>
      <c r="O50" s="24"/>
      <c r="P50" s="24"/>
      <c r="Q50" s="24"/>
      <c r="R50" s="24"/>
      <c r="S50" s="24"/>
      <c r="T50" s="15">
        <v>600</v>
      </c>
      <c r="U50" s="14">
        <f t="shared" si="10"/>
        <v>6.521739130434782</v>
      </c>
      <c r="V50" s="14" t="s">
        <v>39</v>
      </c>
      <c r="W50" s="30"/>
      <c r="X50" s="30"/>
      <c r="Y50" s="30"/>
      <c r="Z50" s="30"/>
    </row>
    <row r="51" spans="1:26" s="41" customFormat="1" ht="11.25">
      <c r="A51" s="27" t="s">
        <v>82</v>
      </c>
      <c r="B51" s="1">
        <v>92</v>
      </c>
      <c r="C51" s="1">
        <f aca="true" t="shared" si="11" ref="C51:C57">B51*12</f>
        <v>1104</v>
      </c>
      <c r="D51" s="1">
        <f aca="true" t="shared" si="12" ref="D51:D57">B51*23</f>
        <v>2116</v>
      </c>
      <c r="E51" s="1">
        <f aca="true" t="shared" si="13" ref="E51:E57">B51*21</f>
        <v>1932</v>
      </c>
      <c r="F51" s="1" t="s">
        <v>83</v>
      </c>
      <c r="G51" s="14" t="s">
        <v>98</v>
      </c>
      <c r="H51" s="14" t="s">
        <v>98</v>
      </c>
      <c r="I51" s="30">
        <v>4.47</v>
      </c>
      <c r="J51" s="30" t="s">
        <v>98</v>
      </c>
      <c r="K51" s="30" t="s">
        <v>98</v>
      </c>
      <c r="L51" s="42"/>
      <c r="M51" s="42"/>
      <c r="N51" s="24"/>
      <c r="O51" s="24"/>
      <c r="P51" s="24"/>
      <c r="Q51" s="24"/>
      <c r="R51" s="24"/>
      <c r="S51" s="24"/>
      <c r="T51" s="15">
        <v>600</v>
      </c>
      <c r="U51" s="14">
        <f t="shared" si="10"/>
        <v>6.521739130434782</v>
      </c>
      <c r="V51" s="14" t="s">
        <v>32</v>
      </c>
      <c r="W51" s="30"/>
      <c r="X51" s="30"/>
      <c r="Y51" s="30"/>
      <c r="Z51" s="30"/>
    </row>
    <row r="52" spans="1:26" s="41" customFormat="1" ht="11.25">
      <c r="A52" s="27" t="s">
        <v>84</v>
      </c>
      <c r="B52" s="1">
        <v>85</v>
      </c>
      <c r="C52" s="1">
        <f t="shared" si="11"/>
        <v>1020</v>
      </c>
      <c r="D52" s="1">
        <f t="shared" si="12"/>
        <v>1955</v>
      </c>
      <c r="E52" s="1">
        <f t="shared" si="13"/>
        <v>1785</v>
      </c>
      <c r="F52" s="1" t="s">
        <v>85</v>
      </c>
      <c r="G52" s="14" t="s">
        <v>98</v>
      </c>
      <c r="H52" s="14" t="s">
        <v>98</v>
      </c>
      <c r="I52" s="30">
        <v>10.13</v>
      </c>
      <c r="J52" s="30" t="s">
        <v>98</v>
      </c>
      <c r="K52" s="30" t="s">
        <v>98</v>
      </c>
      <c r="L52" s="30">
        <v>23.38</v>
      </c>
      <c r="M52" s="30">
        <v>14.25</v>
      </c>
      <c r="N52" s="30">
        <v>16.15</v>
      </c>
      <c r="O52" s="30">
        <v>29.93</v>
      </c>
      <c r="P52" s="30">
        <v>68.04</v>
      </c>
      <c r="Q52" s="30" t="s">
        <v>99</v>
      </c>
      <c r="R52" s="24"/>
      <c r="S52" s="24"/>
      <c r="T52" s="15">
        <v>1650</v>
      </c>
      <c r="U52" s="14">
        <f t="shared" si="10"/>
        <v>19.41176470588235</v>
      </c>
      <c r="V52" s="14" t="s">
        <v>24</v>
      </c>
      <c r="W52" s="30"/>
      <c r="X52" s="30"/>
      <c r="Y52" s="30"/>
      <c r="Z52" s="30"/>
    </row>
    <row r="53" spans="1:26" s="41" customFormat="1" ht="11.25">
      <c r="A53" s="27" t="s">
        <v>86</v>
      </c>
      <c r="B53" s="1">
        <v>88</v>
      </c>
      <c r="C53" s="1">
        <f t="shared" si="11"/>
        <v>1056</v>
      </c>
      <c r="D53" s="1">
        <f t="shared" si="12"/>
        <v>2024</v>
      </c>
      <c r="E53" s="1">
        <f t="shared" si="13"/>
        <v>1848</v>
      </c>
      <c r="F53" s="1" t="s">
        <v>52</v>
      </c>
      <c r="G53" s="14" t="s">
        <v>98</v>
      </c>
      <c r="H53" s="14" t="s">
        <v>98</v>
      </c>
      <c r="I53" s="30">
        <v>6.18</v>
      </c>
      <c r="J53" s="30" t="s">
        <v>98</v>
      </c>
      <c r="K53" s="30">
        <v>6.34</v>
      </c>
      <c r="L53" s="30">
        <v>12.62</v>
      </c>
      <c r="M53" s="30">
        <v>26.62</v>
      </c>
      <c r="N53" s="30" t="s">
        <v>98</v>
      </c>
      <c r="O53" s="30" t="s">
        <v>99</v>
      </c>
      <c r="P53" s="24"/>
      <c r="Q53" s="24"/>
      <c r="R53" s="24"/>
      <c r="S53" s="24"/>
      <c r="T53" s="15">
        <v>1200</v>
      </c>
      <c r="U53" s="14">
        <f t="shared" si="10"/>
        <v>13.636363636363637</v>
      </c>
      <c r="V53" s="14" t="s">
        <v>31</v>
      </c>
      <c r="W53" s="30"/>
      <c r="X53" s="30"/>
      <c r="Y53" s="30"/>
      <c r="Z53" s="30"/>
    </row>
    <row r="54" spans="1:26" s="41" customFormat="1" ht="11.25">
      <c r="A54" s="27" t="s">
        <v>110</v>
      </c>
      <c r="B54" s="1">
        <v>89</v>
      </c>
      <c r="C54" s="1">
        <f t="shared" si="11"/>
        <v>1068</v>
      </c>
      <c r="D54" s="1">
        <f t="shared" si="12"/>
        <v>2047</v>
      </c>
      <c r="E54" s="1">
        <f t="shared" si="13"/>
        <v>1869</v>
      </c>
      <c r="F54" s="1" t="s">
        <v>116</v>
      </c>
      <c r="G54" s="14">
        <v>4.91</v>
      </c>
      <c r="H54" s="14">
        <v>8.75</v>
      </c>
      <c r="I54" s="30">
        <v>30.66</v>
      </c>
      <c r="J54" s="30" t="s">
        <v>99</v>
      </c>
      <c r="K54" s="42"/>
      <c r="L54" s="42"/>
      <c r="M54" s="42"/>
      <c r="N54" s="24"/>
      <c r="O54" s="24"/>
      <c r="P54" s="24"/>
      <c r="Q54" s="24"/>
      <c r="R54" s="24"/>
      <c r="S54" s="24"/>
      <c r="T54" s="15">
        <v>600</v>
      </c>
      <c r="U54" s="14">
        <f t="shared" si="10"/>
        <v>6.741573033707865</v>
      </c>
      <c r="V54" s="14" t="s">
        <v>63</v>
      </c>
      <c r="W54" s="30"/>
      <c r="X54" s="30"/>
      <c r="Y54" s="30"/>
      <c r="Z54" s="30"/>
    </row>
    <row r="55" spans="1:26" s="41" customFormat="1" ht="11.25">
      <c r="A55" s="27" t="s">
        <v>111</v>
      </c>
      <c r="B55" s="1">
        <v>88</v>
      </c>
      <c r="C55" s="1">
        <f t="shared" si="11"/>
        <v>1056</v>
      </c>
      <c r="D55" s="1">
        <f t="shared" si="12"/>
        <v>2024</v>
      </c>
      <c r="E55" s="1">
        <f t="shared" si="13"/>
        <v>1848</v>
      </c>
      <c r="F55" s="1" t="s">
        <v>112</v>
      </c>
      <c r="G55" s="14">
        <v>14</v>
      </c>
      <c r="H55" s="14">
        <v>6.94</v>
      </c>
      <c r="I55" s="30" t="s">
        <v>98</v>
      </c>
      <c r="J55" s="30">
        <v>9.32</v>
      </c>
      <c r="K55" s="30" t="s">
        <v>98</v>
      </c>
      <c r="L55" s="30">
        <v>10.13</v>
      </c>
      <c r="M55" s="30" t="s">
        <v>98</v>
      </c>
      <c r="N55" s="30" t="s">
        <v>99</v>
      </c>
      <c r="O55" s="24"/>
      <c r="P55" s="24"/>
      <c r="Q55" s="24"/>
      <c r="R55" s="24"/>
      <c r="S55" s="24"/>
      <c r="T55" s="15">
        <v>1050</v>
      </c>
      <c r="U55" s="14">
        <f t="shared" si="10"/>
        <v>11.931818181818182</v>
      </c>
      <c r="V55" s="14" t="s">
        <v>45</v>
      </c>
      <c r="W55" s="30"/>
      <c r="X55" s="30"/>
      <c r="Y55" s="30"/>
      <c r="Z55" s="30"/>
    </row>
    <row r="56" spans="1:26" s="41" customFormat="1" ht="11.25">
      <c r="A56" s="27" t="s">
        <v>113</v>
      </c>
      <c r="B56" s="1">
        <v>96</v>
      </c>
      <c r="C56" s="1">
        <f t="shared" si="11"/>
        <v>1152</v>
      </c>
      <c r="D56" s="1">
        <f t="shared" si="12"/>
        <v>2208</v>
      </c>
      <c r="E56" s="1">
        <f t="shared" si="13"/>
        <v>2016</v>
      </c>
      <c r="F56" s="1" t="s">
        <v>114</v>
      </c>
      <c r="G56" s="14">
        <v>8.06</v>
      </c>
      <c r="H56" s="14">
        <v>9.78</v>
      </c>
      <c r="I56" s="30">
        <v>17.56</v>
      </c>
      <c r="J56" s="30">
        <v>48.03</v>
      </c>
      <c r="K56" s="30" t="s">
        <v>99</v>
      </c>
      <c r="L56" s="42"/>
      <c r="M56" s="42"/>
      <c r="N56" s="24"/>
      <c r="O56" s="24"/>
      <c r="P56" s="24"/>
      <c r="Q56" s="24"/>
      <c r="R56" s="24"/>
      <c r="S56" s="24"/>
      <c r="T56" s="15">
        <v>750</v>
      </c>
      <c r="U56" s="14">
        <f t="shared" si="10"/>
        <v>7.8125</v>
      </c>
      <c r="V56" s="14" t="s">
        <v>43</v>
      </c>
      <c r="W56" s="30"/>
      <c r="X56" s="30"/>
      <c r="Y56" s="30"/>
      <c r="Z56" s="30"/>
    </row>
    <row r="57" spans="1:26" s="41" customFormat="1" ht="11.25">
      <c r="A57" s="27" t="s">
        <v>115</v>
      </c>
      <c r="B57" s="1">
        <v>86</v>
      </c>
      <c r="C57" s="1">
        <f t="shared" si="11"/>
        <v>1032</v>
      </c>
      <c r="D57" s="1">
        <f t="shared" si="12"/>
        <v>1978</v>
      </c>
      <c r="E57" s="1">
        <f t="shared" si="13"/>
        <v>1806</v>
      </c>
      <c r="F57" s="1" t="s">
        <v>104</v>
      </c>
      <c r="G57" s="14">
        <v>8.29</v>
      </c>
      <c r="H57" s="14" t="s">
        <v>98</v>
      </c>
      <c r="I57" s="30">
        <v>39.78</v>
      </c>
      <c r="J57" s="30">
        <v>42.06</v>
      </c>
      <c r="K57" s="30" t="s">
        <v>99</v>
      </c>
      <c r="L57" s="42"/>
      <c r="M57" s="42"/>
      <c r="N57" s="24"/>
      <c r="O57" s="24"/>
      <c r="P57" s="24"/>
      <c r="Q57" s="24"/>
      <c r="R57" s="24"/>
      <c r="S57" s="24"/>
      <c r="T57" s="15">
        <v>750</v>
      </c>
      <c r="U57" s="14">
        <f t="shared" si="10"/>
        <v>8.720930232558139</v>
      </c>
      <c r="V57" s="14" t="s">
        <v>34</v>
      </c>
      <c r="W57" s="30"/>
      <c r="X57" s="30"/>
      <c r="Y57" s="30"/>
      <c r="Z57" s="30"/>
    </row>
    <row r="58" spans="1:26" s="41" customFormat="1" ht="11.25">
      <c r="A58" s="31"/>
      <c r="B58" s="31"/>
      <c r="C58" s="31"/>
      <c r="D58" s="31"/>
      <c r="E58" s="31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0"/>
      <c r="X58" s="30"/>
      <c r="Y58" s="30"/>
      <c r="Z58" s="30"/>
    </row>
    <row r="59" spans="1:22" s="41" customFormat="1" ht="11.25">
      <c r="A59" s="48" t="s">
        <v>0</v>
      </c>
      <c r="B59" s="48"/>
      <c r="C59" s="48"/>
      <c r="D59" s="48"/>
      <c r="E59" s="48"/>
      <c r="F59" s="48"/>
      <c r="G59" s="4"/>
      <c r="H59" s="4">
        <v>150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3"/>
      <c r="V59" s="3"/>
    </row>
    <row r="60" spans="1:22" s="41" customFormat="1" ht="11.25">
      <c r="A60" s="3"/>
      <c r="B60" s="3"/>
      <c r="C60" s="3"/>
      <c r="D60" s="3"/>
      <c r="E60" s="3"/>
      <c r="F60" s="3" t="s">
        <v>1</v>
      </c>
      <c r="G60" s="5">
        <v>300</v>
      </c>
      <c r="H60" s="6">
        <f>SUM(G60+H59)</f>
        <v>450</v>
      </c>
      <c r="I60" s="6">
        <f>SUM(H60+H59)</f>
        <v>600</v>
      </c>
      <c r="J60" s="6">
        <f>SUM(I60+H59)</f>
        <v>750</v>
      </c>
      <c r="K60" s="6">
        <f>SUM(J60+H59)</f>
        <v>900</v>
      </c>
      <c r="L60" s="6">
        <f>SUM(K60+H59)</f>
        <v>1050</v>
      </c>
      <c r="M60" s="6">
        <f>SUM(L60+H59)</f>
        <v>1200</v>
      </c>
      <c r="N60" s="6">
        <f>SUM(M60+H59)</f>
        <v>1350</v>
      </c>
      <c r="O60" s="6">
        <f>SUM(N60+H59)</f>
        <v>1500</v>
      </c>
      <c r="P60" s="6">
        <f>SUM(O60+H59)</f>
        <v>1650</v>
      </c>
      <c r="Q60" s="6">
        <f>SUM(P60+H59)</f>
        <v>1800</v>
      </c>
      <c r="R60" s="6">
        <f>SUM(Q60+H59)</f>
        <v>1950</v>
      </c>
      <c r="S60" s="6">
        <f>SUM(R60+H59)</f>
        <v>2100</v>
      </c>
      <c r="T60" s="7" t="s">
        <v>2</v>
      </c>
      <c r="U60" s="8" t="s">
        <v>3</v>
      </c>
      <c r="V60" s="8" t="s">
        <v>4</v>
      </c>
    </row>
    <row r="61" spans="1:26" s="41" customFormat="1" ht="11.25">
      <c r="A61" s="50" t="s">
        <v>87</v>
      </c>
      <c r="B61" s="50"/>
      <c r="C61" s="50"/>
      <c r="D61" s="50"/>
      <c r="E61" s="50"/>
      <c r="F61" s="50"/>
      <c r="G61" s="34" t="s">
        <v>6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5"/>
      <c r="V61" s="35"/>
      <c r="W61" s="30"/>
      <c r="X61" s="30"/>
      <c r="Y61" s="30"/>
      <c r="Z61" s="30"/>
    </row>
    <row r="62" spans="1:26" s="41" customFormat="1" ht="11.25">
      <c r="A62" s="8" t="s">
        <v>7</v>
      </c>
      <c r="B62" s="8" t="s">
        <v>8</v>
      </c>
      <c r="C62" s="8" t="s">
        <v>9</v>
      </c>
      <c r="D62" s="8" t="s">
        <v>10</v>
      </c>
      <c r="E62" s="8" t="s">
        <v>11</v>
      </c>
      <c r="F62" s="8" t="s">
        <v>12</v>
      </c>
      <c r="G62" s="8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12"/>
      <c r="U62" s="23"/>
      <c r="V62" s="23"/>
      <c r="W62" s="30"/>
      <c r="X62" s="30"/>
      <c r="Y62" s="30"/>
      <c r="Z62" s="30"/>
    </row>
    <row r="63" spans="1:26" s="41" customFormat="1" ht="11.25">
      <c r="A63" s="34" t="s">
        <v>88</v>
      </c>
      <c r="B63" s="1">
        <v>112</v>
      </c>
      <c r="C63" s="1">
        <f>B63*12</f>
        <v>1344</v>
      </c>
      <c r="D63" s="1">
        <f>B63*23</f>
        <v>2576</v>
      </c>
      <c r="E63" s="1">
        <f>B63*19</f>
        <v>2128</v>
      </c>
      <c r="F63" s="1" t="s">
        <v>36</v>
      </c>
      <c r="G63" s="25" t="s">
        <v>98</v>
      </c>
      <c r="H63" s="30" t="s">
        <v>98</v>
      </c>
      <c r="I63" s="30">
        <v>5.09</v>
      </c>
      <c r="J63" s="30" t="s">
        <v>98</v>
      </c>
      <c r="K63" s="30" t="s">
        <v>98</v>
      </c>
      <c r="L63" s="30">
        <v>5.94</v>
      </c>
      <c r="M63" s="30" t="s">
        <v>98</v>
      </c>
      <c r="N63" s="30" t="s">
        <v>98</v>
      </c>
      <c r="O63" s="30">
        <v>7.31</v>
      </c>
      <c r="P63" s="30" t="s">
        <v>98</v>
      </c>
      <c r="Q63" s="30" t="s">
        <v>98</v>
      </c>
      <c r="R63" s="30">
        <v>17.69</v>
      </c>
      <c r="S63" s="30" t="s">
        <v>99</v>
      </c>
      <c r="T63" s="15">
        <v>1950</v>
      </c>
      <c r="U63" s="14">
        <f>T63/B63</f>
        <v>17.410714285714285</v>
      </c>
      <c r="V63" s="14" t="s">
        <v>18</v>
      </c>
      <c r="W63" s="30"/>
      <c r="X63" s="30"/>
      <c r="Y63" s="30"/>
      <c r="Z63" s="30"/>
    </row>
    <row r="64" spans="1:26" s="41" customFormat="1" ht="11.25">
      <c r="A64" s="34" t="s">
        <v>89</v>
      </c>
      <c r="B64" s="1">
        <v>104</v>
      </c>
      <c r="C64" s="1">
        <f>B64*12</f>
        <v>1248</v>
      </c>
      <c r="D64" s="1">
        <f>B64*23</f>
        <v>2392</v>
      </c>
      <c r="E64" s="1">
        <f>B64*19</f>
        <v>1976</v>
      </c>
      <c r="F64" s="1" t="s">
        <v>54</v>
      </c>
      <c r="G64" s="25" t="s">
        <v>98</v>
      </c>
      <c r="H64" s="30" t="s">
        <v>98</v>
      </c>
      <c r="I64" s="30">
        <v>8.16</v>
      </c>
      <c r="J64" s="30" t="s">
        <v>98</v>
      </c>
      <c r="K64" s="30">
        <v>8.69</v>
      </c>
      <c r="L64" s="30">
        <v>8.75</v>
      </c>
      <c r="M64" s="30">
        <v>13.22</v>
      </c>
      <c r="N64" s="30">
        <v>13.84</v>
      </c>
      <c r="O64" s="30">
        <v>29.06</v>
      </c>
      <c r="P64" s="30">
        <v>28.37</v>
      </c>
      <c r="Q64" s="30" t="s">
        <v>99</v>
      </c>
      <c r="R64" s="24"/>
      <c r="S64" s="24"/>
      <c r="T64" s="15">
        <v>1650</v>
      </c>
      <c r="U64" s="14">
        <f>T64/B64</f>
        <v>15.865384615384615</v>
      </c>
      <c r="V64" s="14" t="s">
        <v>50</v>
      </c>
      <c r="W64" s="30"/>
      <c r="X64" s="30"/>
      <c r="Y64" s="30"/>
      <c r="Z64" s="30"/>
    </row>
    <row r="65" spans="1:26" s="41" customFormat="1" ht="11.25">
      <c r="A65" s="34" t="s">
        <v>90</v>
      </c>
      <c r="B65" s="1">
        <v>110</v>
      </c>
      <c r="C65" s="1">
        <f>B65*12</f>
        <v>1320</v>
      </c>
      <c r="D65" s="1">
        <f>B65*23</f>
        <v>2530</v>
      </c>
      <c r="E65" s="1">
        <f>B65*19</f>
        <v>2090</v>
      </c>
      <c r="F65" s="1" t="s">
        <v>91</v>
      </c>
      <c r="G65" s="25" t="s">
        <v>98</v>
      </c>
      <c r="H65" s="30" t="s">
        <v>98</v>
      </c>
      <c r="I65" s="30">
        <v>4.19</v>
      </c>
      <c r="J65" s="30" t="s">
        <v>98</v>
      </c>
      <c r="K65" s="30" t="s">
        <v>98</v>
      </c>
      <c r="L65" s="30">
        <v>6.5</v>
      </c>
      <c r="M65" s="30" t="s">
        <v>98</v>
      </c>
      <c r="N65" s="30">
        <v>7.16</v>
      </c>
      <c r="O65" s="30">
        <v>16.19</v>
      </c>
      <c r="P65" s="30">
        <v>20.85</v>
      </c>
      <c r="Q65" s="30">
        <v>41.62</v>
      </c>
      <c r="R65" s="30" t="s">
        <v>99</v>
      </c>
      <c r="S65" s="24"/>
      <c r="T65" s="15">
        <v>1800</v>
      </c>
      <c r="U65" s="14">
        <f>T65/B65</f>
        <v>16.363636363636363</v>
      </c>
      <c r="V65" s="14" t="s">
        <v>16</v>
      </c>
      <c r="W65" s="30"/>
      <c r="X65" s="30"/>
      <c r="Y65" s="30"/>
      <c r="Z65" s="30"/>
    </row>
    <row r="66" spans="1:26" s="41" customFormat="1" ht="11.25">
      <c r="A66" s="34" t="s">
        <v>92</v>
      </c>
      <c r="B66" s="1">
        <v>112</v>
      </c>
      <c r="C66" s="1">
        <f>B66*12</f>
        <v>1344</v>
      </c>
      <c r="D66" s="1">
        <f>B66*23</f>
        <v>2576</v>
      </c>
      <c r="E66" s="1">
        <f>B66*19</f>
        <v>2128</v>
      </c>
      <c r="F66" s="1" t="s">
        <v>36</v>
      </c>
      <c r="G66" s="25" t="s">
        <v>98</v>
      </c>
      <c r="H66" s="30" t="s">
        <v>98</v>
      </c>
      <c r="I66" s="30">
        <v>5.69</v>
      </c>
      <c r="J66" s="30" t="s">
        <v>98</v>
      </c>
      <c r="K66" s="30" t="s">
        <v>98</v>
      </c>
      <c r="L66" s="30">
        <v>9.41</v>
      </c>
      <c r="M66" s="30" t="s">
        <v>98</v>
      </c>
      <c r="N66" s="30">
        <v>7.41</v>
      </c>
      <c r="O66" s="30" t="s">
        <v>98</v>
      </c>
      <c r="P66" s="30">
        <v>60.63</v>
      </c>
      <c r="Q66" s="30">
        <v>60.37</v>
      </c>
      <c r="R66" s="30" t="s">
        <v>99</v>
      </c>
      <c r="S66" s="24"/>
      <c r="T66" s="15">
        <v>1800</v>
      </c>
      <c r="U66" s="14">
        <f>T66/B66</f>
        <v>16.071428571428573</v>
      </c>
      <c r="V66" s="14" t="s">
        <v>15</v>
      </c>
      <c r="W66" s="30"/>
      <c r="X66" s="30"/>
      <c r="Y66" s="30"/>
      <c r="Z66" s="30"/>
    </row>
    <row r="67" spans="1:26" s="41" customFormat="1" ht="11.25">
      <c r="A67" s="34" t="s">
        <v>117</v>
      </c>
      <c r="B67" s="1">
        <v>104</v>
      </c>
      <c r="C67" s="1">
        <f>B67*12</f>
        <v>1248</v>
      </c>
      <c r="D67" s="1">
        <f>B67*23</f>
        <v>2392</v>
      </c>
      <c r="E67" s="1">
        <f>B67*19</f>
        <v>1976</v>
      </c>
      <c r="F67" s="1" t="s">
        <v>118</v>
      </c>
      <c r="G67" s="25">
        <v>12.66</v>
      </c>
      <c r="H67" s="30">
        <v>20.28</v>
      </c>
      <c r="I67" s="30">
        <v>23.1</v>
      </c>
      <c r="J67" s="30">
        <v>43.59</v>
      </c>
      <c r="K67" s="30">
        <v>36.34</v>
      </c>
      <c r="L67" s="30" t="s">
        <v>98</v>
      </c>
      <c r="M67" s="30" t="s">
        <v>99</v>
      </c>
      <c r="N67" s="42"/>
      <c r="O67" s="24"/>
      <c r="P67" s="24"/>
      <c r="Q67" s="24"/>
      <c r="R67" s="24"/>
      <c r="S67" s="24"/>
      <c r="T67" s="15">
        <v>900</v>
      </c>
      <c r="U67" s="14">
        <f>T67/B67</f>
        <v>8.653846153846153</v>
      </c>
      <c r="V67" s="14" t="s">
        <v>29</v>
      </c>
      <c r="W67" s="30"/>
      <c r="X67" s="30"/>
      <c r="Y67" s="30"/>
      <c r="Z67" s="30"/>
    </row>
    <row r="68" spans="1:26" s="41" customFormat="1" ht="11.25">
      <c r="A68" s="16"/>
      <c r="B68" s="16"/>
      <c r="C68" s="16"/>
      <c r="D68" s="16"/>
      <c r="E68" s="16"/>
      <c r="F68" s="16"/>
      <c r="G68" s="1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8"/>
      <c r="U68" s="26"/>
      <c r="V68" s="26"/>
      <c r="W68" s="30"/>
      <c r="X68" s="30"/>
      <c r="Y68" s="30"/>
      <c r="Z68" s="30"/>
    </row>
    <row r="69" spans="1:22" s="41" customFormat="1" ht="11.25">
      <c r="A69" s="48" t="s">
        <v>0</v>
      </c>
      <c r="B69" s="48"/>
      <c r="C69" s="48"/>
      <c r="D69" s="48"/>
      <c r="E69" s="48"/>
      <c r="F69" s="48"/>
      <c r="G69" s="4"/>
      <c r="H69" s="4">
        <v>150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3"/>
      <c r="V69" s="3"/>
    </row>
    <row r="70" spans="1:22" s="41" customFormat="1" ht="11.25">
      <c r="A70" s="3"/>
      <c r="B70" s="3"/>
      <c r="C70" s="3"/>
      <c r="D70" s="3"/>
      <c r="E70" s="3"/>
      <c r="F70" s="3" t="s">
        <v>1</v>
      </c>
      <c r="G70" s="5">
        <v>300</v>
      </c>
      <c r="H70" s="6">
        <f>SUM(G70+H69)</f>
        <v>450</v>
      </c>
      <c r="I70" s="6">
        <f>SUM(H70+H69)</f>
        <v>600</v>
      </c>
      <c r="J70" s="6">
        <f>SUM(I70+H69)</f>
        <v>750</v>
      </c>
      <c r="K70" s="6">
        <f>SUM(J70+H69)</f>
        <v>900</v>
      </c>
      <c r="L70" s="6">
        <f>SUM(K70+H69)</f>
        <v>1050</v>
      </c>
      <c r="M70" s="6">
        <f>SUM(L70+H69)</f>
        <v>1200</v>
      </c>
      <c r="N70" s="6">
        <f>SUM(M70+H69)</f>
        <v>1350</v>
      </c>
      <c r="O70" s="6">
        <f>SUM(N70+H69)</f>
        <v>1500</v>
      </c>
      <c r="P70" s="6">
        <f>SUM(O70+H69)</f>
        <v>1650</v>
      </c>
      <c r="Q70" s="6">
        <f>SUM(P70+H69)</f>
        <v>1800</v>
      </c>
      <c r="R70" s="6">
        <f>SUM(Q70+H69)</f>
        <v>1950</v>
      </c>
      <c r="S70" s="6">
        <f>SUM(R70+H69)</f>
        <v>2100</v>
      </c>
      <c r="T70" s="7" t="s">
        <v>2</v>
      </c>
      <c r="U70" s="8" t="s">
        <v>3</v>
      </c>
      <c r="V70" s="8" t="s">
        <v>4</v>
      </c>
    </row>
    <row r="71" spans="1:26" s="41" customFormat="1" ht="11.25">
      <c r="A71" s="51" t="s">
        <v>93</v>
      </c>
      <c r="B71" s="51"/>
      <c r="C71" s="51"/>
      <c r="D71" s="51"/>
      <c r="E71" s="51"/>
      <c r="F71" s="51"/>
      <c r="G71" s="37" t="s">
        <v>6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9"/>
      <c r="U71" s="38"/>
      <c r="V71" s="38"/>
      <c r="W71" s="30"/>
      <c r="X71" s="30"/>
      <c r="Y71" s="30"/>
      <c r="Z71" s="30"/>
    </row>
    <row r="72" spans="1:26" s="41" customFormat="1" ht="11.25">
      <c r="A72" s="8" t="s">
        <v>7</v>
      </c>
      <c r="B72" s="8" t="s">
        <v>8</v>
      </c>
      <c r="C72" s="8" t="s">
        <v>9</v>
      </c>
      <c r="D72" s="8" t="s">
        <v>10</v>
      </c>
      <c r="E72" s="8" t="s">
        <v>11</v>
      </c>
      <c r="F72" s="8" t="s">
        <v>12</v>
      </c>
      <c r="G72" s="8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12"/>
      <c r="U72" s="23"/>
      <c r="V72" s="23"/>
      <c r="W72" s="30"/>
      <c r="X72" s="30"/>
      <c r="Y72" s="30"/>
      <c r="Z72" s="30"/>
    </row>
    <row r="73" spans="1:26" s="41" customFormat="1" ht="11.25">
      <c r="A73" s="37" t="s">
        <v>94</v>
      </c>
      <c r="B73" s="1">
        <v>148</v>
      </c>
      <c r="C73" s="1">
        <f>B73*12</f>
        <v>1776</v>
      </c>
      <c r="D73" s="1">
        <f>B73*23</f>
        <v>3404</v>
      </c>
      <c r="E73" s="1">
        <f>B73*19</f>
        <v>2812</v>
      </c>
      <c r="F73" s="1" t="s">
        <v>91</v>
      </c>
      <c r="G73" s="1" t="s">
        <v>98</v>
      </c>
      <c r="H73" s="14" t="s">
        <v>98</v>
      </c>
      <c r="I73" s="14">
        <v>4.13</v>
      </c>
      <c r="J73" s="14" t="s">
        <v>98</v>
      </c>
      <c r="K73" s="14" t="s">
        <v>98</v>
      </c>
      <c r="L73" s="14">
        <v>7.87</v>
      </c>
      <c r="M73" s="14" t="s">
        <v>98</v>
      </c>
      <c r="N73" s="14">
        <v>11.56</v>
      </c>
      <c r="O73" s="14">
        <v>21.22</v>
      </c>
      <c r="P73" s="30">
        <v>15.13</v>
      </c>
      <c r="Q73" s="30">
        <v>31.97</v>
      </c>
      <c r="R73" s="30">
        <v>27.13</v>
      </c>
      <c r="S73" s="30" t="s">
        <v>99</v>
      </c>
      <c r="T73" s="15">
        <v>1950</v>
      </c>
      <c r="U73" s="14">
        <f>T73/B73</f>
        <v>13.175675675675675</v>
      </c>
      <c r="V73" s="14" t="s">
        <v>18</v>
      </c>
      <c r="W73" s="30"/>
      <c r="X73" s="30"/>
      <c r="Y73" s="30"/>
      <c r="Z73" s="30"/>
    </row>
    <row r="74" spans="1:26" s="41" customFormat="1" ht="11.25">
      <c r="A74" s="37" t="s">
        <v>95</v>
      </c>
      <c r="B74" s="1">
        <v>140</v>
      </c>
      <c r="C74" s="1">
        <f>B74*12</f>
        <v>1680</v>
      </c>
      <c r="D74" s="1">
        <f>B74*23</f>
        <v>3220</v>
      </c>
      <c r="E74" s="1">
        <f>B74*19</f>
        <v>2660</v>
      </c>
      <c r="F74" s="1" t="s">
        <v>96</v>
      </c>
      <c r="G74" s="1" t="s">
        <v>98</v>
      </c>
      <c r="H74" s="14" t="s">
        <v>98</v>
      </c>
      <c r="I74" s="14">
        <v>6.13</v>
      </c>
      <c r="J74" s="14" t="s">
        <v>98</v>
      </c>
      <c r="K74" s="14" t="s">
        <v>98</v>
      </c>
      <c r="L74" s="14">
        <v>10.47</v>
      </c>
      <c r="M74" s="14" t="s">
        <v>98</v>
      </c>
      <c r="N74" s="14">
        <v>18.1</v>
      </c>
      <c r="O74" s="14" t="s">
        <v>98</v>
      </c>
      <c r="P74" s="30">
        <v>24.64</v>
      </c>
      <c r="Q74" s="30" t="s">
        <v>99</v>
      </c>
      <c r="R74" s="24"/>
      <c r="S74" s="24"/>
      <c r="T74" s="15">
        <v>1650</v>
      </c>
      <c r="U74" s="14">
        <f>T74/B74</f>
        <v>11.785714285714286</v>
      </c>
      <c r="V74" s="14" t="s">
        <v>16</v>
      </c>
      <c r="W74" s="30"/>
      <c r="X74" s="30"/>
      <c r="Y74" s="30"/>
      <c r="Z74" s="30"/>
    </row>
    <row r="75" spans="1:22" s="41" customFormat="1" ht="11.25">
      <c r="A75" s="16"/>
      <c r="B75" s="16"/>
      <c r="C75" s="16"/>
      <c r="D75" s="16"/>
      <c r="E75" s="16"/>
      <c r="F75" s="16"/>
      <c r="G75" s="17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8"/>
      <c r="U75" s="16"/>
      <c r="V75" s="16"/>
    </row>
    <row r="76" spans="1:22" s="41" customFormat="1" ht="11.25">
      <c r="A76" s="3"/>
      <c r="B76" s="3"/>
      <c r="C76" s="3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3"/>
      <c r="V76" s="3"/>
    </row>
    <row r="77" spans="1:22" s="41" customFormat="1" ht="11.25">
      <c r="A77" s="3"/>
      <c r="B77" s="3"/>
      <c r="C77" s="3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3"/>
      <c r="V77" s="3"/>
    </row>
    <row r="78" spans="1:22" s="41" customFormat="1" ht="11.25">
      <c r="A78" s="3"/>
      <c r="B78" s="3"/>
      <c r="C78" s="3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3"/>
      <c r="V78" s="3"/>
    </row>
    <row r="79" spans="1:22" s="41" customFormat="1" ht="11.25">
      <c r="A79" s="3"/>
      <c r="B79" s="3"/>
      <c r="C79" s="3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3"/>
      <c r="V79" s="3"/>
    </row>
    <row r="88" ht="11.25">
      <c r="K88" s="40"/>
    </row>
  </sheetData>
  <sheetProtection/>
  <mergeCells count="12">
    <mergeCell ref="A11:F11"/>
    <mergeCell ref="A35:F35"/>
    <mergeCell ref="A36:F36"/>
    <mergeCell ref="A38:F38"/>
    <mergeCell ref="A59:F59"/>
    <mergeCell ref="A61:F61"/>
    <mergeCell ref="A69:F69"/>
    <mergeCell ref="A71:F71"/>
    <mergeCell ref="A1:F1"/>
    <mergeCell ref="A2:F2"/>
    <mergeCell ref="A4:F4"/>
    <mergeCell ref="A9:F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Sheryl J Franklin</cp:lastModifiedBy>
  <dcterms:created xsi:type="dcterms:W3CDTF">2009-10-27T03:41:56Z</dcterms:created>
  <dcterms:modified xsi:type="dcterms:W3CDTF">2010-05-18T13:34:28Z</dcterms:modified>
  <cp:category/>
  <cp:version/>
  <cp:contentType/>
  <cp:contentStatus/>
</cp:coreProperties>
</file>