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476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Moses</author>
  </authors>
  <commentList>
    <comment ref="P9" authorId="0">
      <text>
        <r>
          <rPr>
            <b/>
            <sz val="8"/>
            <rFont val="Tahoma"/>
            <family val="0"/>
          </rPr>
          <t>Moses: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<sst xmlns="http://schemas.openxmlformats.org/spreadsheetml/2006/main" count="354" uniqueCount="63">
  <si>
    <t>Weight</t>
  </si>
  <si>
    <t>%</t>
  </si>
  <si>
    <t>Placement</t>
  </si>
  <si>
    <t>P</t>
  </si>
  <si>
    <t>NP</t>
  </si>
  <si>
    <t>1.34.22</t>
  </si>
  <si>
    <t>HIGH WGT</t>
  </si>
  <si>
    <t>HIGH %</t>
  </si>
  <si>
    <t>WINNER</t>
  </si>
  <si>
    <t>80 AND UNDER</t>
  </si>
  <si>
    <t>81 - 100</t>
  </si>
  <si>
    <t>101 - 120</t>
  </si>
  <si>
    <t>CART</t>
  </si>
  <si>
    <t>WT ADDED</t>
  </si>
  <si>
    <t>NAME</t>
  </si>
  <si>
    <t>HANDLER</t>
  </si>
  <si>
    <t xml:space="preserve"> </t>
  </si>
  <si>
    <t xml:space="preserve"> Cart Weight</t>
  </si>
  <si>
    <t>PD</t>
  </si>
  <si>
    <t>PDX</t>
  </si>
  <si>
    <t>Cart Weight</t>
  </si>
  <si>
    <t xml:space="preserve"> 120 - UNLIMITED</t>
  </si>
  <si>
    <t>Lola</t>
  </si>
  <si>
    <t>Passion</t>
  </si>
  <si>
    <t>Takani</t>
  </si>
  <si>
    <t>Harra</t>
  </si>
  <si>
    <t>Hemi</t>
  </si>
  <si>
    <t>Cassi</t>
  </si>
  <si>
    <t>Kohl</t>
  </si>
  <si>
    <t>Hope</t>
  </si>
  <si>
    <t>Raider</t>
  </si>
  <si>
    <t>Kaos</t>
  </si>
  <si>
    <t>Nanook</t>
  </si>
  <si>
    <t>Sitka</t>
  </si>
  <si>
    <t>Shiver</t>
  </si>
  <si>
    <t>BeeGee</t>
  </si>
  <si>
    <t>Titan</t>
  </si>
  <si>
    <t>Dream</t>
  </si>
  <si>
    <t>Cinnabar</t>
  </si>
  <si>
    <t>Sebastion</t>
  </si>
  <si>
    <t>Ranger</t>
  </si>
  <si>
    <t xml:space="preserve">HANDLERS MEETING </t>
  </si>
  <si>
    <t xml:space="preserve">PULL STARTS AT </t>
  </si>
  <si>
    <t>XARRI</t>
  </si>
  <si>
    <t>WILLOW</t>
  </si>
  <si>
    <t>SHADOW</t>
  </si>
  <si>
    <t>AVA</t>
  </si>
  <si>
    <t>IDY</t>
  </si>
  <si>
    <t xml:space="preserve">NOVICE / </t>
  </si>
  <si>
    <t>KISKA</t>
  </si>
  <si>
    <t>HUTCH</t>
  </si>
  <si>
    <t>PEBBLES</t>
  </si>
  <si>
    <t>CUPID</t>
  </si>
  <si>
    <t xml:space="preserve">2:00:00 PM OR SO </t>
  </si>
  <si>
    <t>BRUIN</t>
  </si>
  <si>
    <t xml:space="preserve"> PATIENCE</t>
  </si>
  <si>
    <t>SUN</t>
  </si>
  <si>
    <t xml:space="preserve"> BRAGI/NOVICE</t>
  </si>
  <si>
    <t xml:space="preserve"> P</t>
  </si>
  <si>
    <t xml:space="preserve">P  </t>
  </si>
  <si>
    <t xml:space="preserve"> 5.78</t>
  </si>
  <si>
    <t xml:space="preserve">UNDER 60 </t>
  </si>
  <si>
    <t>Harrisburg AMAEP Weight Pull Sat. 4/17/10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</si>
</sst>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1">
    <font>
      <sz val="10"/>
      <name val="Arial"/>
      <family val="0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8"/>
      <name val="Arial"/>
      <family val="2"/>
    </font>
    <font>
      <b/>
      <sz val="48"/>
      <color indexed="48"/>
      <name val="Arial"/>
      <family val="2"/>
    </font>
    <font>
      <sz val="10"/>
      <color indexed="48"/>
      <name val="Arial"/>
      <family val="2"/>
    </font>
    <font>
      <b/>
      <sz val="14"/>
      <color indexed="48"/>
      <name val="Arial"/>
      <family val="2"/>
    </font>
    <font>
      <sz val="14"/>
      <color indexed="10"/>
      <name val="Arial"/>
      <family val="0"/>
    </font>
    <font>
      <sz val="12"/>
      <name val="Arial"/>
      <family val="0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8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1" fillId="24" borderId="0" xfId="0" applyFont="1" applyFill="1" applyAlignment="1">
      <alignment horizontal="center"/>
    </xf>
    <xf numFmtId="0" fontId="1" fillId="24" borderId="0" xfId="0" applyFont="1" applyFill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0" fontId="1" fillId="15" borderId="0" xfId="0" applyFont="1" applyFill="1" applyAlignment="1">
      <alignment/>
    </xf>
    <xf numFmtId="2" fontId="1" fillId="0" borderId="11" xfId="0" applyNumberFormat="1" applyFont="1" applyBorder="1" applyAlignment="1">
      <alignment horizontal="center"/>
    </xf>
    <xf numFmtId="0" fontId="1" fillId="24" borderId="12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24" borderId="15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4" borderId="16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20" borderId="18" xfId="0" applyFont="1" applyFill="1" applyBorder="1" applyAlignment="1">
      <alignment/>
    </xf>
    <xf numFmtId="0" fontId="1" fillId="20" borderId="19" xfId="0" applyFont="1" applyFill="1" applyBorder="1" applyAlignment="1">
      <alignment/>
    </xf>
    <xf numFmtId="2" fontId="1" fillId="20" borderId="20" xfId="0" applyNumberFormat="1" applyFont="1" applyFill="1" applyBorder="1" applyAlignment="1">
      <alignment horizontal="center"/>
    </xf>
    <xf numFmtId="0" fontId="1" fillId="20" borderId="0" xfId="0" applyFont="1" applyFill="1" applyBorder="1" applyAlignment="1">
      <alignment/>
    </xf>
    <xf numFmtId="0" fontId="6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24" borderId="24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20" borderId="27" xfId="0" applyFont="1" applyFill="1" applyBorder="1" applyAlignment="1">
      <alignment/>
    </xf>
    <xf numFmtId="0" fontId="1" fillId="24" borderId="28" xfId="0" applyFont="1" applyFill="1" applyBorder="1" applyAlignment="1">
      <alignment horizontal="center"/>
    </xf>
    <xf numFmtId="0" fontId="1" fillId="24" borderId="29" xfId="0" applyFont="1" applyFill="1" applyBorder="1" applyAlignment="1">
      <alignment horizontal="center"/>
    </xf>
    <xf numFmtId="0" fontId="1" fillId="3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24" borderId="30" xfId="0" applyFon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15" borderId="0" xfId="0" applyFont="1" applyFill="1" applyAlignment="1">
      <alignment/>
    </xf>
    <xf numFmtId="0" fontId="1" fillId="24" borderId="25" xfId="0" applyFont="1" applyFill="1" applyBorder="1" applyAlignment="1">
      <alignment horizontal="center"/>
    </xf>
    <xf numFmtId="0" fontId="1" fillId="24" borderId="24" xfId="0" applyFont="1" applyFill="1" applyBorder="1" applyAlignment="1">
      <alignment horizontal="center" wrapText="1"/>
    </xf>
    <xf numFmtId="1" fontId="1" fillId="0" borderId="10" xfId="0" applyNumberFormat="1" applyFont="1" applyBorder="1" applyAlignment="1">
      <alignment horizontal="center"/>
    </xf>
    <xf numFmtId="0" fontId="1" fillId="24" borderId="23" xfId="0" applyFont="1" applyFill="1" applyBorder="1" applyAlignment="1">
      <alignment horizontal="center"/>
    </xf>
    <xf numFmtId="2" fontId="1" fillId="24" borderId="11" xfId="0" applyNumberFormat="1" applyFont="1" applyFill="1" applyBorder="1" applyAlignment="1">
      <alignment horizontal="center"/>
    </xf>
    <xf numFmtId="2" fontId="1" fillId="24" borderId="10" xfId="0" applyNumberFormat="1" applyFont="1" applyFill="1" applyBorder="1" applyAlignment="1">
      <alignment horizontal="center"/>
    </xf>
    <xf numFmtId="0" fontId="1" fillId="24" borderId="32" xfId="0" applyFont="1" applyFill="1" applyBorder="1" applyAlignment="1">
      <alignment horizontal="center"/>
    </xf>
    <xf numFmtId="0" fontId="1" fillId="7" borderId="22" xfId="0" applyFont="1" applyFill="1" applyBorder="1" applyAlignment="1">
      <alignment/>
    </xf>
    <xf numFmtId="2" fontId="1" fillId="7" borderId="11" xfId="0" applyNumberFormat="1" applyFont="1" applyFill="1" applyBorder="1" applyAlignment="1">
      <alignment horizontal="center"/>
    </xf>
    <xf numFmtId="2" fontId="1" fillId="7" borderId="10" xfId="0" applyNumberFormat="1" applyFont="1" applyFill="1" applyBorder="1" applyAlignment="1">
      <alignment horizontal="center"/>
    </xf>
    <xf numFmtId="0" fontId="1" fillId="7" borderId="0" xfId="0" applyFont="1" applyFill="1" applyAlignment="1">
      <alignment/>
    </xf>
    <xf numFmtId="0" fontId="1" fillId="25" borderId="22" xfId="0" applyFont="1" applyFill="1" applyBorder="1" applyAlignment="1">
      <alignment/>
    </xf>
    <xf numFmtId="2" fontId="1" fillId="25" borderId="33" xfId="0" applyNumberFormat="1" applyFont="1" applyFill="1" applyBorder="1" applyAlignment="1">
      <alignment horizontal="center"/>
    </xf>
    <xf numFmtId="2" fontId="1" fillId="25" borderId="34" xfId="0" applyNumberFormat="1" applyFont="1" applyFill="1" applyBorder="1" applyAlignment="1">
      <alignment horizontal="center"/>
    </xf>
    <xf numFmtId="2" fontId="1" fillId="25" borderId="10" xfId="0" applyNumberFormat="1" applyFont="1" applyFill="1" applyBorder="1" applyAlignment="1">
      <alignment horizontal="center"/>
    </xf>
    <xf numFmtId="0" fontId="1" fillId="25" borderId="0" xfId="0" applyFont="1" applyFill="1" applyAlignment="1">
      <alignment/>
    </xf>
    <xf numFmtId="0" fontId="1" fillId="26" borderId="22" xfId="0" applyFont="1" applyFill="1" applyBorder="1" applyAlignment="1">
      <alignment/>
    </xf>
    <xf numFmtId="2" fontId="1" fillId="26" borderId="33" xfId="0" applyNumberFormat="1" applyFont="1" applyFill="1" applyBorder="1" applyAlignment="1">
      <alignment horizontal="center"/>
    </xf>
    <xf numFmtId="2" fontId="1" fillId="26" borderId="34" xfId="0" applyNumberFormat="1" applyFont="1" applyFill="1" applyBorder="1" applyAlignment="1">
      <alignment horizontal="center"/>
    </xf>
    <xf numFmtId="2" fontId="1" fillId="26" borderId="10" xfId="0" applyNumberFormat="1" applyFont="1" applyFill="1" applyBorder="1" applyAlignment="1">
      <alignment horizontal="center"/>
    </xf>
    <xf numFmtId="0" fontId="1" fillId="26" borderId="0" xfId="0" applyFont="1" applyFill="1" applyAlignment="1">
      <alignment/>
    </xf>
    <xf numFmtId="0" fontId="1" fillId="27" borderId="3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" borderId="0" xfId="0" applyFont="1" applyFill="1" applyAlignment="1">
      <alignment/>
    </xf>
    <xf numFmtId="0" fontId="1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1" fillId="0" borderId="38" xfId="0" applyNumberFormat="1" applyFont="1" applyBorder="1" applyAlignment="1">
      <alignment horizontal="center"/>
    </xf>
    <xf numFmtId="1" fontId="1" fillId="24" borderId="0" xfId="0" applyNumberFormat="1" applyFont="1" applyFill="1" applyAlignment="1">
      <alignment/>
    </xf>
    <xf numFmtId="1" fontId="1" fillId="0" borderId="0" xfId="0" applyNumberFormat="1" applyFont="1" applyAlignment="1">
      <alignment/>
    </xf>
    <xf numFmtId="1" fontId="1" fillId="3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24" borderId="0" xfId="0" applyNumberFormat="1" applyFont="1" applyFill="1" applyAlignment="1">
      <alignment horizontal="center" wrapText="1"/>
    </xf>
    <xf numFmtId="1" fontId="1" fillId="26" borderId="34" xfId="0" applyNumberFormat="1" applyFont="1" applyFill="1" applyBorder="1" applyAlignment="1">
      <alignment horizontal="center"/>
    </xf>
    <xf numFmtId="1" fontId="1" fillId="24" borderId="10" xfId="0" applyNumberFormat="1" applyFont="1" applyFill="1" applyBorder="1" applyAlignment="1">
      <alignment horizontal="center"/>
    </xf>
    <xf numFmtId="1" fontId="1" fillId="20" borderId="39" xfId="0" applyNumberFormat="1" applyFont="1" applyFill="1" applyBorder="1" applyAlignment="1">
      <alignment horizontal="center"/>
    </xf>
    <xf numFmtId="1" fontId="1" fillId="25" borderId="34" xfId="0" applyNumberFormat="1" applyFont="1" applyFill="1" applyBorder="1" applyAlignment="1">
      <alignment horizontal="center"/>
    </xf>
    <xf numFmtId="1" fontId="1" fillId="7" borderId="10" xfId="0" applyNumberFormat="1" applyFont="1" applyFill="1" applyBorder="1" applyAlignment="1">
      <alignment horizontal="center"/>
    </xf>
    <xf numFmtId="0" fontId="1" fillId="21" borderId="40" xfId="0" applyFont="1" applyFill="1" applyBorder="1" applyAlignment="1">
      <alignment horizontal="center"/>
    </xf>
    <xf numFmtId="0" fontId="1" fillId="21" borderId="27" xfId="0" applyFont="1" applyFill="1" applyBorder="1" applyAlignment="1">
      <alignment horizontal="center"/>
    </xf>
    <xf numFmtId="0" fontId="1" fillId="21" borderId="41" xfId="0" applyFont="1" applyFill="1" applyBorder="1" applyAlignment="1">
      <alignment horizontal="center"/>
    </xf>
    <xf numFmtId="2" fontId="1" fillId="21" borderId="0" xfId="0" applyNumberFormat="1" applyFont="1" applyFill="1" applyBorder="1" applyAlignment="1">
      <alignment horizontal="center"/>
    </xf>
    <xf numFmtId="1" fontId="1" fillId="21" borderId="0" xfId="0" applyNumberFormat="1" applyFont="1" applyFill="1" applyBorder="1" applyAlignment="1">
      <alignment horizontal="center"/>
    </xf>
    <xf numFmtId="0" fontId="1" fillId="21" borderId="0" xfId="0" applyFont="1" applyFill="1" applyAlignment="1">
      <alignment/>
    </xf>
    <xf numFmtId="0" fontId="1" fillId="5" borderId="22" xfId="0" applyFont="1" applyFill="1" applyBorder="1" applyAlignment="1">
      <alignment/>
    </xf>
    <xf numFmtId="2" fontId="1" fillId="5" borderId="11" xfId="0" applyNumberFormat="1" applyFont="1" applyFill="1" applyBorder="1" applyAlignment="1">
      <alignment horizontal="center"/>
    </xf>
    <xf numFmtId="2" fontId="1" fillId="5" borderId="10" xfId="0" applyNumberFormat="1" applyFont="1" applyFill="1" applyBorder="1" applyAlignment="1">
      <alignment horizontal="center"/>
    </xf>
    <xf numFmtId="1" fontId="1" fillId="5" borderId="10" xfId="0" applyNumberFormat="1" applyFont="1" applyFill="1" applyBorder="1" applyAlignment="1">
      <alignment horizontal="center"/>
    </xf>
    <xf numFmtId="0" fontId="1" fillId="5" borderId="0" xfId="0" applyFont="1" applyFill="1" applyAlignment="1">
      <alignment/>
    </xf>
    <xf numFmtId="0" fontId="1" fillId="20" borderId="0" xfId="0" applyFont="1" applyFill="1" applyAlignment="1">
      <alignment/>
    </xf>
    <xf numFmtId="1" fontId="1" fillId="20" borderId="0" xfId="0" applyNumberFormat="1" applyFont="1" applyFill="1" applyAlignment="1">
      <alignment/>
    </xf>
    <xf numFmtId="1" fontId="1" fillId="20" borderId="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22" borderId="0" xfId="0" applyFont="1" applyFill="1" applyAlignment="1">
      <alignment/>
    </xf>
    <xf numFmtId="0" fontId="8" fillId="22" borderId="0" xfId="0" applyFont="1" applyFill="1" applyAlignment="1">
      <alignment/>
    </xf>
    <xf numFmtId="0" fontId="9" fillId="22" borderId="0" xfId="0" applyFont="1" applyFill="1" applyAlignment="1">
      <alignment/>
    </xf>
    <xf numFmtId="0" fontId="10" fillId="25" borderId="35" xfId="0" applyFont="1" applyFill="1" applyBorder="1" applyAlignment="1">
      <alignment horizontal="center"/>
    </xf>
    <xf numFmtId="0" fontId="10" fillId="7" borderId="35" xfId="0" applyFont="1" applyFill="1" applyBorder="1" applyAlignment="1">
      <alignment horizontal="center"/>
    </xf>
    <xf numFmtId="0" fontId="10" fillId="5" borderId="35" xfId="0" applyFont="1" applyFill="1" applyBorder="1" applyAlignment="1">
      <alignment horizontal="center"/>
    </xf>
    <xf numFmtId="0" fontId="10" fillId="27" borderId="35" xfId="0" applyFont="1" applyFill="1" applyBorder="1" applyAlignment="1">
      <alignment horizontal="center"/>
    </xf>
    <xf numFmtId="0" fontId="10" fillId="27" borderId="15" xfId="0" applyFont="1" applyFill="1" applyBorder="1" applyAlignment="1">
      <alignment horizontal="center"/>
    </xf>
    <xf numFmtId="0" fontId="10" fillId="25" borderId="42" xfId="0" applyFont="1" applyFill="1" applyBorder="1" applyAlignment="1">
      <alignment horizontal="center"/>
    </xf>
    <xf numFmtId="0" fontId="10" fillId="3" borderId="10" xfId="0" applyFont="1" applyFill="1" applyBorder="1" applyAlignment="1">
      <alignment/>
    </xf>
    <xf numFmtId="0" fontId="11" fillId="25" borderId="42" xfId="0" applyFont="1" applyFill="1" applyBorder="1" applyAlignment="1">
      <alignment horizontal="center"/>
    </xf>
    <xf numFmtId="2" fontId="1" fillId="8" borderId="11" xfId="0" applyNumberFormat="1" applyFont="1" applyFill="1" applyBorder="1" applyAlignment="1">
      <alignment horizontal="center"/>
    </xf>
    <xf numFmtId="2" fontId="1" fillId="8" borderId="1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/>
    </xf>
    <xf numFmtId="0" fontId="1" fillId="0" borderId="0" xfId="0" applyFont="1" applyBorder="1" applyAlignment="1">
      <alignment/>
    </xf>
    <xf numFmtId="2" fontId="1" fillId="20" borderId="43" xfId="0" applyNumberFormat="1" applyFont="1" applyFill="1" applyBorder="1" applyAlignment="1">
      <alignment horizontal="center"/>
    </xf>
    <xf numFmtId="0" fontId="10" fillId="22" borderId="35" xfId="0" applyFont="1" applyFill="1" applyBorder="1" applyAlignment="1">
      <alignment horizontal="center"/>
    </xf>
    <xf numFmtId="0" fontId="1" fillId="22" borderId="10" xfId="0" applyFont="1" applyFill="1" applyBorder="1" applyAlignment="1">
      <alignment horizontal="center"/>
    </xf>
    <xf numFmtId="0" fontId="1" fillId="22" borderId="26" xfId="0" applyFont="1" applyFill="1" applyBorder="1" applyAlignment="1">
      <alignment horizontal="center"/>
    </xf>
    <xf numFmtId="2" fontId="1" fillId="22" borderId="10" xfId="0" applyNumberFormat="1" applyFont="1" applyFill="1" applyBorder="1" applyAlignment="1">
      <alignment horizontal="center"/>
    </xf>
    <xf numFmtId="2" fontId="1" fillId="22" borderId="11" xfId="0" applyNumberFormat="1" applyFont="1" applyFill="1" applyBorder="1" applyAlignment="1">
      <alignment horizontal="center"/>
    </xf>
    <xf numFmtId="1" fontId="1" fillId="22" borderId="10" xfId="0" applyNumberFormat="1" applyFont="1" applyFill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1" fillId="3" borderId="44" xfId="0" applyFont="1" applyFill="1" applyBorder="1" applyAlignment="1">
      <alignment horizontal="center"/>
    </xf>
    <xf numFmtId="0" fontId="1" fillId="26" borderId="40" xfId="0" applyFont="1" applyFill="1" applyBorder="1" applyAlignment="1">
      <alignment horizontal="center"/>
    </xf>
    <xf numFmtId="0" fontId="1" fillId="26" borderId="27" xfId="0" applyFont="1" applyFill="1" applyBorder="1" applyAlignment="1">
      <alignment horizontal="center"/>
    </xf>
    <xf numFmtId="0" fontId="1" fillId="26" borderId="41" xfId="0" applyFont="1" applyFill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1" xfId="0" applyFont="1" applyBorder="1" applyAlignment="1">
      <alignment/>
    </xf>
    <xf numFmtId="0" fontId="1" fillId="5" borderId="18" xfId="0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1" fillId="25" borderId="36" xfId="0" applyFont="1" applyFill="1" applyBorder="1" applyAlignment="1">
      <alignment horizontal="center"/>
    </xf>
    <xf numFmtId="0" fontId="1" fillId="25" borderId="0" xfId="0" applyFont="1" applyFill="1" applyBorder="1" applyAlignment="1">
      <alignment horizontal="center"/>
    </xf>
    <xf numFmtId="0" fontId="1" fillId="25" borderId="37" xfId="0" applyFont="1" applyFill="1" applyBorder="1" applyAlignment="1">
      <alignment horizontal="center"/>
    </xf>
    <xf numFmtId="0" fontId="1" fillId="7" borderId="18" xfId="0" applyFont="1" applyFill="1" applyBorder="1" applyAlignment="1">
      <alignment horizontal="center"/>
    </xf>
    <xf numFmtId="0" fontId="1" fillId="7" borderId="19" xfId="0" applyFont="1" applyFill="1" applyBorder="1" applyAlignment="1">
      <alignment horizontal="center"/>
    </xf>
    <xf numFmtId="0" fontId="1" fillId="7" borderId="21" xfId="0" applyFont="1" applyFill="1" applyBorder="1" applyAlignment="1">
      <alignment horizontal="center"/>
    </xf>
    <xf numFmtId="0" fontId="7" fillId="22" borderId="0" xfId="0" applyFont="1" applyFill="1" applyAlignment="1">
      <alignment horizontal="center"/>
    </xf>
    <xf numFmtId="20" fontId="7" fillId="22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P70"/>
  <sheetViews>
    <sheetView tabSelected="1" zoomScalePageLayoutView="0" workbookViewId="0" topLeftCell="A7">
      <pane xSplit="6" ySplit="3" topLeftCell="AH51" activePane="bottomRight" state="frozen"/>
      <selection pane="topLeft" activeCell="A7" sqref="A7"/>
      <selection pane="topRight" activeCell="F7" sqref="F7"/>
      <selection pane="bottomLeft" activeCell="A19" sqref="A19"/>
      <selection pane="bottomRight" activeCell="J69" sqref="J69"/>
    </sheetView>
  </sheetViews>
  <sheetFormatPr defaultColWidth="9.140625" defaultRowHeight="12.75"/>
  <cols>
    <col min="1" max="1" width="19.28125" style="5" customWidth="1"/>
    <col min="2" max="2" width="9.8515625" style="5" customWidth="1"/>
    <col min="3" max="4" width="7.28125" style="5" customWidth="1"/>
    <col min="5" max="5" width="15.00390625" style="5" customWidth="1"/>
    <col min="6" max="6" width="8.57421875" style="5" customWidth="1"/>
    <col min="7" max="16" width="8.28125" style="5" customWidth="1"/>
    <col min="17" max="18" width="8.140625" style="5" customWidth="1"/>
    <col min="19" max="21" width="8.421875" style="5" customWidth="1"/>
    <col min="22" max="22" width="8.57421875" style="5" customWidth="1"/>
    <col min="23" max="23" width="8.140625" style="5" customWidth="1"/>
    <col min="24" max="25" width="8.57421875" style="5" customWidth="1"/>
    <col min="26" max="26" width="7.57421875" style="5" customWidth="1"/>
    <col min="27" max="27" width="8.7109375" style="5" customWidth="1"/>
    <col min="28" max="28" width="7.57421875" style="5" customWidth="1"/>
    <col min="29" max="29" width="9.00390625" style="5" customWidth="1"/>
    <col min="30" max="30" width="7.57421875" style="5" customWidth="1"/>
    <col min="31" max="31" width="8.8515625" style="5" customWidth="1"/>
    <col min="32" max="32" width="10.00390625" style="5" customWidth="1"/>
    <col min="33" max="33" width="10.421875" style="5" customWidth="1"/>
    <col min="34" max="35" width="10.140625" style="5" customWidth="1"/>
    <col min="36" max="36" width="8.57421875" style="66" customWidth="1"/>
    <col min="37" max="37" width="9.421875" style="5" customWidth="1"/>
    <col min="38" max="16384" width="9.140625" style="5" customWidth="1"/>
  </cols>
  <sheetData>
    <row r="1" spans="1:36" s="2" customFormat="1" ht="18">
      <c r="A1" s="1" t="s">
        <v>0</v>
      </c>
      <c r="B1" s="1"/>
      <c r="C1" s="1"/>
      <c r="D1" s="1"/>
      <c r="E1" s="1"/>
      <c r="F1" s="1"/>
      <c r="G1" s="1">
        <v>300</v>
      </c>
      <c r="H1" s="1">
        <v>340</v>
      </c>
      <c r="I1" s="1">
        <v>380</v>
      </c>
      <c r="J1" s="1">
        <v>420</v>
      </c>
      <c r="K1" s="1">
        <v>460</v>
      </c>
      <c r="L1" s="1">
        <v>500</v>
      </c>
      <c r="M1" s="1">
        <v>540</v>
      </c>
      <c r="N1" s="1">
        <v>580</v>
      </c>
      <c r="O1" s="1" t="s">
        <v>6</v>
      </c>
      <c r="P1" s="1" t="s">
        <v>1</v>
      </c>
      <c r="Q1" s="1" t="s">
        <v>2</v>
      </c>
      <c r="R1" s="1" t="s">
        <v>7</v>
      </c>
      <c r="AJ1" s="65"/>
    </row>
    <row r="2" spans="1:17" ht="18">
      <c r="A2" s="3">
        <v>80</v>
      </c>
      <c r="B2" s="3"/>
      <c r="C2" s="3"/>
      <c r="D2" s="3"/>
      <c r="E2" s="3"/>
      <c r="F2" s="3"/>
      <c r="G2" s="3" t="s">
        <v>3</v>
      </c>
      <c r="H2" s="3" t="s">
        <v>3</v>
      </c>
      <c r="I2" s="4">
        <v>5.2</v>
      </c>
      <c r="J2" s="3" t="s">
        <v>3</v>
      </c>
      <c r="K2" s="3" t="s">
        <v>3</v>
      </c>
      <c r="L2" s="4">
        <v>8</v>
      </c>
      <c r="M2" s="3" t="s">
        <v>3</v>
      </c>
      <c r="N2" s="4">
        <v>15</v>
      </c>
      <c r="O2" s="3">
        <v>820</v>
      </c>
      <c r="P2" s="3">
        <f>O2/A2</f>
        <v>10.25</v>
      </c>
      <c r="Q2" s="3">
        <v>1</v>
      </c>
    </row>
    <row r="3" spans="1:18" ht="18">
      <c r="A3" s="3">
        <v>75</v>
      </c>
      <c r="B3" s="3"/>
      <c r="C3" s="3"/>
      <c r="D3" s="3"/>
      <c r="E3" s="3"/>
      <c r="F3" s="3"/>
      <c r="G3" s="3" t="s">
        <v>3</v>
      </c>
      <c r="H3" s="3" t="s">
        <v>3</v>
      </c>
      <c r="I3" s="4">
        <v>6.1</v>
      </c>
      <c r="J3" s="3" t="s">
        <v>3</v>
      </c>
      <c r="K3" s="3" t="s">
        <v>3</v>
      </c>
      <c r="L3" s="4">
        <v>5</v>
      </c>
      <c r="M3" s="3" t="s">
        <v>3</v>
      </c>
      <c r="N3" s="3">
        <v>30</v>
      </c>
      <c r="O3" s="3">
        <v>820</v>
      </c>
      <c r="P3" s="3">
        <f>O3/A3</f>
        <v>10.933333333333334</v>
      </c>
      <c r="Q3" s="3">
        <v>2</v>
      </c>
      <c r="R3" s="5" t="s">
        <v>8</v>
      </c>
    </row>
    <row r="4" spans="1:17" ht="18">
      <c r="A4" s="3">
        <v>78</v>
      </c>
      <c r="B4" s="3"/>
      <c r="C4" s="3"/>
      <c r="D4" s="3"/>
      <c r="E4" s="3"/>
      <c r="F4" s="3"/>
      <c r="G4" s="3" t="s">
        <v>3</v>
      </c>
      <c r="H4" s="3" t="s">
        <v>3</v>
      </c>
      <c r="I4" s="4">
        <v>10</v>
      </c>
      <c r="J4" s="3" t="s">
        <v>3</v>
      </c>
      <c r="K4" s="3" t="s">
        <v>3</v>
      </c>
      <c r="L4" s="3" t="s">
        <v>4</v>
      </c>
      <c r="M4" s="3"/>
      <c r="N4" s="3"/>
      <c r="O4" s="3">
        <v>460</v>
      </c>
      <c r="P4" s="3">
        <f>O4/A4</f>
        <v>5.897435897435898</v>
      </c>
      <c r="Q4" s="3">
        <v>4</v>
      </c>
    </row>
    <row r="5" spans="1:17" ht="18">
      <c r="A5" s="3">
        <v>65</v>
      </c>
      <c r="B5" s="3"/>
      <c r="C5" s="3"/>
      <c r="D5" s="3"/>
      <c r="E5" s="3"/>
      <c r="F5" s="3"/>
      <c r="G5" s="3" t="s">
        <v>3</v>
      </c>
      <c r="H5" s="3">
        <v>4.2</v>
      </c>
      <c r="I5" s="3" t="s">
        <v>3</v>
      </c>
      <c r="J5" s="3">
        <v>42.11</v>
      </c>
      <c r="K5" s="3" t="s">
        <v>3</v>
      </c>
      <c r="L5" s="3" t="s">
        <v>5</v>
      </c>
      <c r="M5" s="3" t="s">
        <v>4</v>
      </c>
      <c r="N5" s="3"/>
      <c r="O5" s="3">
        <v>660</v>
      </c>
      <c r="P5" s="3">
        <f>O5/A5</f>
        <v>10.153846153846153</v>
      </c>
      <c r="Q5" s="3">
        <v>3</v>
      </c>
    </row>
    <row r="6" spans="1:17" ht="18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="87" customFormat="1" ht="4.5" customHeight="1" thickBot="1">
      <c r="AJ7" s="88"/>
    </row>
    <row r="8" spans="1:7" ht="24.75" customHeight="1" thickBot="1">
      <c r="A8" s="115" t="s">
        <v>13</v>
      </c>
      <c r="B8" s="116"/>
      <c r="C8" s="116"/>
      <c r="D8" s="116"/>
      <c r="E8" s="117"/>
      <c r="F8" s="22"/>
      <c r="G8" s="24">
        <v>100</v>
      </c>
    </row>
    <row r="9" spans="1:37" ht="37.5" customHeight="1" thickBot="1">
      <c r="A9" s="33"/>
      <c r="B9" s="33"/>
      <c r="C9" s="33"/>
      <c r="D9" s="33"/>
      <c r="E9" s="33" t="s">
        <v>20</v>
      </c>
      <c r="F9" s="33">
        <v>300</v>
      </c>
      <c r="G9" s="7">
        <f>SUM(F9+G8)</f>
        <v>400</v>
      </c>
      <c r="H9" s="7">
        <f>SUM(G9+G8)</f>
        <v>500</v>
      </c>
      <c r="I9" s="7">
        <f>SUM(H9+G8)</f>
        <v>600</v>
      </c>
      <c r="J9" s="7">
        <f>SUM(I9+G8)</f>
        <v>700</v>
      </c>
      <c r="K9" s="7">
        <f>SUM(J9+G8)</f>
        <v>800</v>
      </c>
      <c r="L9" s="7">
        <f>SUM(K9+G8)</f>
        <v>900</v>
      </c>
      <c r="M9" s="7">
        <f>SUM(L9+G8)</f>
        <v>1000</v>
      </c>
      <c r="N9" s="7">
        <f>SUM(M9+G8)</f>
        <v>1100</v>
      </c>
      <c r="O9" s="7">
        <f>SUM(N9+G8)</f>
        <v>1200</v>
      </c>
      <c r="P9" s="7">
        <f>SUM(O9+G8)</f>
        <v>1300</v>
      </c>
      <c r="Q9" s="7">
        <f>SUM(P9+G8)</f>
        <v>1400</v>
      </c>
      <c r="R9" s="7">
        <f>SUM(Q9+G8)</f>
        <v>1500</v>
      </c>
      <c r="S9" s="7">
        <f>SUM(R9+G8)</f>
        <v>1600</v>
      </c>
      <c r="T9" s="7">
        <f>SUM(S9+G8)</f>
        <v>1700</v>
      </c>
      <c r="U9" s="7">
        <f>SUM(T9+G8)</f>
        <v>1800</v>
      </c>
      <c r="V9" s="7">
        <f>SUM(U9+G8)</f>
        <v>1900</v>
      </c>
      <c r="W9" s="7">
        <f>SUM(V9+G8)</f>
        <v>2000</v>
      </c>
      <c r="X9" s="7">
        <f>SUM(W9+G8)</f>
        <v>2100</v>
      </c>
      <c r="Y9" s="7">
        <v>2200</v>
      </c>
      <c r="Z9" s="7">
        <v>2300</v>
      </c>
      <c r="AA9" s="7">
        <v>2400</v>
      </c>
      <c r="AB9" s="7">
        <v>2500</v>
      </c>
      <c r="AC9" s="7">
        <v>2600</v>
      </c>
      <c r="AD9" s="7">
        <v>2700</v>
      </c>
      <c r="AE9" s="7">
        <v>2800</v>
      </c>
      <c r="AF9" s="7">
        <v>2900</v>
      </c>
      <c r="AG9" s="7">
        <v>3000</v>
      </c>
      <c r="AH9" s="7">
        <v>3100</v>
      </c>
      <c r="AI9" s="7">
        <v>3200</v>
      </c>
      <c r="AJ9" s="70" t="s">
        <v>6</v>
      </c>
      <c r="AK9" s="3" t="s">
        <v>1</v>
      </c>
    </row>
    <row r="10" spans="1:36" s="60" customFormat="1" ht="18.75" thickBot="1">
      <c r="A10" s="118" t="s">
        <v>48</v>
      </c>
      <c r="B10" s="118"/>
      <c r="C10" s="118"/>
      <c r="D10" s="118"/>
      <c r="E10" s="118"/>
      <c r="F10" s="32" t="s">
        <v>16</v>
      </c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67"/>
    </row>
    <row r="11" spans="1:36" ht="24.75" customHeight="1">
      <c r="A11" s="30" t="s">
        <v>14</v>
      </c>
      <c r="B11" s="31" t="s">
        <v>0</v>
      </c>
      <c r="C11" s="34"/>
      <c r="D11" s="34"/>
      <c r="E11" s="34" t="s">
        <v>15</v>
      </c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68"/>
    </row>
    <row r="12" spans="1:36" ht="18">
      <c r="A12" s="101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69"/>
    </row>
    <row r="13" spans="1:36" ht="18">
      <c r="A13" s="32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69"/>
    </row>
    <row r="14" spans="1:36" ht="18">
      <c r="A14" s="32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69"/>
    </row>
    <row r="15" spans="1:36" s="87" customFormat="1" ht="5.25" customHeight="1" thickBo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89"/>
    </row>
    <row r="16" spans="1:7" ht="24" thickBot="1">
      <c r="A16" s="115" t="s">
        <v>13</v>
      </c>
      <c r="B16" s="116"/>
      <c r="C16" s="116"/>
      <c r="D16" s="116"/>
      <c r="E16" s="117"/>
      <c r="F16" s="22" t="s">
        <v>16</v>
      </c>
      <c r="G16" s="24">
        <v>100</v>
      </c>
    </row>
    <row r="17" spans="1:37" ht="36.75" thickBot="1">
      <c r="A17" s="33"/>
      <c r="B17" s="33"/>
      <c r="C17" s="33"/>
      <c r="D17" s="33"/>
      <c r="E17" s="33" t="s">
        <v>17</v>
      </c>
      <c r="F17" s="33">
        <v>300</v>
      </c>
      <c r="G17" s="7">
        <f>SUM(F17+G16)</f>
        <v>400</v>
      </c>
      <c r="H17" s="7">
        <f>SUM(G17+G16)</f>
        <v>500</v>
      </c>
      <c r="I17" s="36">
        <f>SUM(H17+G16)</f>
        <v>600</v>
      </c>
      <c r="J17" s="7">
        <f>SUM(I17+G16)</f>
        <v>700</v>
      </c>
      <c r="K17" s="7">
        <f>SUM(J17+G16)</f>
        <v>800</v>
      </c>
      <c r="L17" s="7">
        <f>SUM(K17+G16)</f>
        <v>900</v>
      </c>
      <c r="M17" s="7">
        <f>SUM(L17+G16)</f>
        <v>1000</v>
      </c>
      <c r="N17" s="7">
        <f>SUM(M17+G16)</f>
        <v>1100</v>
      </c>
      <c r="O17" s="7">
        <f>SUM(N17+G16)</f>
        <v>1200</v>
      </c>
      <c r="P17" s="7">
        <f>SUM(O17+G16)</f>
        <v>1300</v>
      </c>
      <c r="Q17" s="7">
        <f>SUM(P17+G16)</f>
        <v>1400</v>
      </c>
      <c r="R17" s="7">
        <f>SUM(Q17+G16)</f>
        <v>1500</v>
      </c>
      <c r="S17" s="7">
        <f>SUM(R17+G16)</f>
        <v>1600</v>
      </c>
      <c r="T17" s="7">
        <f>SUM(S17+G16)</f>
        <v>1700</v>
      </c>
      <c r="U17" s="7">
        <f>SUM(T17+G16)</f>
        <v>1800</v>
      </c>
      <c r="V17" s="7">
        <f>SUM(U17+G16)</f>
        <v>1900</v>
      </c>
      <c r="W17" s="7">
        <f>SUM(V17+G16)</f>
        <v>2000</v>
      </c>
      <c r="X17" s="7">
        <f>SUM(W17+G16)</f>
        <v>2100</v>
      </c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0" t="s">
        <v>6</v>
      </c>
      <c r="AK17" s="3" t="s">
        <v>1</v>
      </c>
    </row>
    <row r="18" spans="1:42" s="57" customFormat="1" ht="18.75" thickBot="1">
      <c r="A18" s="119" t="s">
        <v>9</v>
      </c>
      <c r="B18" s="120"/>
      <c r="C18" s="120"/>
      <c r="D18" s="120"/>
      <c r="E18" s="121"/>
      <c r="F18" s="53" t="s">
        <v>16</v>
      </c>
      <c r="G18" s="54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71"/>
      <c r="AK18" s="56" t="s">
        <v>16</v>
      </c>
      <c r="AL18" s="56"/>
      <c r="AM18" s="56"/>
      <c r="AN18" s="56"/>
      <c r="AO18" s="56"/>
      <c r="AP18" s="56"/>
    </row>
    <row r="19" spans="1:42" s="2" customFormat="1" ht="30" customHeight="1">
      <c r="A19" s="9" t="s">
        <v>14</v>
      </c>
      <c r="B19" s="9" t="s">
        <v>0</v>
      </c>
      <c r="C19" s="38" t="s">
        <v>18</v>
      </c>
      <c r="D19" s="38" t="s">
        <v>19</v>
      </c>
      <c r="E19" s="26" t="s">
        <v>15</v>
      </c>
      <c r="F19" s="13"/>
      <c r="G19" s="41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72"/>
      <c r="AK19" s="42"/>
      <c r="AL19" s="42"/>
      <c r="AM19" s="42"/>
      <c r="AN19" s="42"/>
      <c r="AO19" s="42"/>
      <c r="AP19" s="42"/>
    </row>
    <row r="20" spans="1:42" ht="18.75" thickBot="1">
      <c r="A20" s="98" t="s">
        <v>22</v>
      </c>
      <c r="B20" s="10">
        <v>68</v>
      </c>
      <c r="C20" s="28">
        <f aca="true" t="shared" si="0" ref="C20:C30">B20*12</f>
        <v>816</v>
      </c>
      <c r="D20" s="28">
        <f aca="true" t="shared" si="1" ref="D20:D30">B20*23</f>
        <v>1564</v>
      </c>
      <c r="E20" s="28"/>
      <c r="F20" s="10"/>
      <c r="G20" s="8" t="s">
        <v>56</v>
      </c>
      <c r="H20" s="6"/>
      <c r="I20" s="6"/>
      <c r="J20" s="6"/>
      <c r="K20" s="6"/>
      <c r="L20" s="6"/>
      <c r="M20" s="6"/>
      <c r="N20" s="6"/>
      <c r="O20" s="6" t="s">
        <v>16</v>
      </c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39" t="s">
        <v>56</v>
      </c>
      <c r="AK20" s="6">
        <f aca="true" t="shared" si="2" ref="AK20:AK30">AJ20/B20</f>
        <v>0</v>
      </c>
      <c r="AL20" s="6"/>
      <c r="AM20" s="6"/>
      <c r="AN20" s="6"/>
      <c r="AO20" s="6"/>
      <c r="AP20" s="6"/>
    </row>
    <row r="21" spans="1:42" ht="18">
      <c r="A21" s="99" t="s">
        <v>23</v>
      </c>
      <c r="B21" s="11">
        <v>63</v>
      </c>
      <c r="C21" s="28">
        <f t="shared" si="0"/>
        <v>756</v>
      </c>
      <c r="D21" s="28">
        <f t="shared" si="1"/>
        <v>1449</v>
      </c>
      <c r="E21" s="27"/>
      <c r="F21" s="6"/>
      <c r="G21" s="8" t="s">
        <v>56</v>
      </c>
      <c r="H21" s="6"/>
      <c r="I21" s="6"/>
      <c r="J21" s="6"/>
      <c r="K21" s="6"/>
      <c r="L21" s="6"/>
      <c r="M21" s="6"/>
      <c r="N21" s="6"/>
      <c r="O21" s="6" t="s">
        <v>16</v>
      </c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39" t="s">
        <v>56</v>
      </c>
      <c r="AK21" s="6">
        <f t="shared" si="2"/>
        <v>0</v>
      </c>
      <c r="AL21" s="6"/>
      <c r="AM21" s="6"/>
      <c r="AN21" s="6"/>
      <c r="AO21" s="6"/>
      <c r="AP21" s="6"/>
    </row>
    <row r="22" spans="1:42" ht="18">
      <c r="A22" s="98" t="s">
        <v>24</v>
      </c>
      <c r="B22" s="10">
        <v>78</v>
      </c>
      <c r="C22" s="28">
        <f t="shared" si="0"/>
        <v>936</v>
      </c>
      <c r="D22" s="28">
        <f t="shared" si="1"/>
        <v>1794</v>
      </c>
      <c r="E22" s="28"/>
      <c r="F22" s="10" t="s">
        <v>3</v>
      </c>
      <c r="G22" s="8" t="s">
        <v>3</v>
      </c>
      <c r="H22" s="6">
        <v>4.41</v>
      </c>
      <c r="I22" s="6" t="s">
        <v>3</v>
      </c>
      <c r="J22" s="6" t="s">
        <v>3</v>
      </c>
      <c r="K22" s="6">
        <v>5.18</v>
      </c>
      <c r="L22" s="6" t="s">
        <v>3</v>
      </c>
      <c r="M22" s="6" t="s">
        <v>3</v>
      </c>
      <c r="N22" s="6">
        <v>5.96</v>
      </c>
      <c r="O22" s="6" t="s">
        <v>58</v>
      </c>
      <c r="P22" s="6" t="s">
        <v>3</v>
      </c>
      <c r="Q22" s="6">
        <v>11.5</v>
      </c>
      <c r="R22" s="6" t="s">
        <v>3</v>
      </c>
      <c r="S22" s="6">
        <v>10.06</v>
      </c>
      <c r="T22" s="6">
        <v>12.72</v>
      </c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39">
        <v>1700</v>
      </c>
      <c r="AK22" s="6">
        <f t="shared" si="2"/>
        <v>21.794871794871796</v>
      </c>
      <c r="AL22" s="6"/>
      <c r="AM22" s="6"/>
      <c r="AN22" s="6"/>
      <c r="AO22" s="6"/>
      <c r="AP22" s="6"/>
    </row>
    <row r="23" spans="1:42" ht="18">
      <c r="A23" s="98" t="s">
        <v>25</v>
      </c>
      <c r="B23" s="10">
        <v>75</v>
      </c>
      <c r="C23" s="28">
        <f t="shared" si="0"/>
        <v>900</v>
      </c>
      <c r="D23" s="28">
        <f t="shared" si="1"/>
        <v>1725</v>
      </c>
      <c r="E23" s="28"/>
      <c r="F23" s="6" t="s">
        <v>3</v>
      </c>
      <c r="G23" s="8" t="s">
        <v>3</v>
      </c>
      <c r="H23" s="6">
        <v>3.07</v>
      </c>
      <c r="I23" s="6" t="s">
        <v>3</v>
      </c>
      <c r="J23" s="6" t="s">
        <v>3</v>
      </c>
      <c r="K23" s="6">
        <v>4.72</v>
      </c>
      <c r="L23" s="6" t="s">
        <v>3</v>
      </c>
      <c r="M23" s="6">
        <v>4.34</v>
      </c>
      <c r="N23" s="6" t="s">
        <v>3</v>
      </c>
      <c r="O23" s="6" t="s">
        <v>60</v>
      </c>
      <c r="P23" s="6" t="s">
        <v>3</v>
      </c>
      <c r="Q23" s="6">
        <v>15.34</v>
      </c>
      <c r="R23" s="6">
        <v>6.87</v>
      </c>
      <c r="S23" s="6">
        <v>8.53</v>
      </c>
      <c r="T23" s="6">
        <v>19.12</v>
      </c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39">
        <v>1700</v>
      </c>
      <c r="AK23" s="6">
        <f t="shared" si="2"/>
        <v>22.666666666666668</v>
      </c>
      <c r="AL23" s="6"/>
      <c r="AM23" s="6"/>
      <c r="AN23" s="6"/>
      <c r="AO23" s="6"/>
      <c r="AP23" s="6"/>
    </row>
    <row r="24" spans="1:42" ht="18">
      <c r="A24" s="98" t="s">
        <v>26</v>
      </c>
      <c r="B24" s="10">
        <v>75</v>
      </c>
      <c r="C24" s="28">
        <f t="shared" si="0"/>
        <v>900</v>
      </c>
      <c r="D24" s="28">
        <f t="shared" si="1"/>
        <v>1725</v>
      </c>
      <c r="E24" s="28"/>
      <c r="F24" s="6" t="s">
        <v>3</v>
      </c>
      <c r="G24" s="8" t="s">
        <v>3</v>
      </c>
      <c r="H24" s="6">
        <v>3.91</v>
      </c>
      <c r="I24" s="6" t="s">
        <v>3</v>
      </c>
      <c r="J24" s="6" t="s">
        <v>3</v>
      </c>
      <c r="K24" s="6">
        <v>6.06</v>
      </c>
      <c r="L24" s="6" t="s">
        <v>3</v>
      </c>
      <c r="M24" s="6" t="s">
        <v>3</v>
      </c>
      <c r="N24" s="6">
        <v>6.47</v>
      </c>
      <c r="O24" s="6" t="s">
        <v>58</v>
      </c>
      <c r="P24" s="6" t="s">
        <v>3</v>
      </c>
      <c r="Q24" s="6">
        <v>7.56</v>
      </c>
      <c r="R24" s="6" t="s">
        <v>3</v>
      </c>
      <c r="S24" s="6">
        <v>9.91</v>
      </c>
      <c r="T24" s="6" t="s">
        <v>4</v>
      </c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39">
        <v>1600</v>
      </c>
      <c r="AK24" s="6">
        <f t="shared" si="2"/>
        <v>21.333333333333332</v>
      </c>
      <c r="AL24" s="6"/>
      <c r="AM24" s="6"/>
      <c r="AN24" s="6"/>
      <c r="AO24" s="6"/>
      <c r="AP24" s="6"/>
    </row>
    <row r="25" spans="1:42" ht="18">
      <c r="A25" s="98" t="s">
        <v>51</v>
      </c>
      <c r="B25" s="10">
        <v>79</v>
      </c>
      <c r="C25" s="28">
        <f t="shared" si="0"/>
        <v>948</v>
      </c>
      <c r="D25" s="28">
        <f t="shared" si="1"/>
        <v>1817</v>
      </c>
      <c r="E25" s="28"/>
      <c r="F25" s="6" t="s">
        <v>3</v>
      </c>
      <c r="G25" s="103" t="s">
        <v>4</v>
      </c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39">
        <v>0</v>
      </c>
      <c r="AK25" s="6">
        <f t="shared" si="2"/>
        <v>0</v>
      </c>
      <c r="AL25" s="6"/>
      <c r="AM25" s="6"/>
      <c r="AN25" s="6"/>
      <c r="AO25" s="6"/>
      <c r="AP25" s="6"/>
    </row>
    <row r="26" spans="1:42" ht="18">
      <c r="A26" s="98" t="s">
        <v>27</v>
      </c>
      <c r="B26" s="10">
        <v>61</v>
      </c>
      <c r="C26" s="28">
        <f t="shared" si="0"/>
        <v>732</v>
      </c>
      <c r="D26" s="28">
        <f t="shared" si="1"/>
        <v>1403</v>
      </c>
      <c r="E26" s="28"/>
      <c r="F26" s="6" t="s">
        <v>3</v>
      </c>
      <c r="G26" s="8" t="s">
        <v>3</v>
      </c>
      <c r="H26" s="6">
        <v>5.41</v>
      </c>
      <c r="I26" s="6" t="s">
        <v>3</v>
      </c>
      <c r="J26" s="6" t="s">
        <v>3</v>
      </c>
      <c r="K26" s="6">
        <v>6.31</v>
      </c>
      <c r="L26" s="6" t="s">
        <v>3</v>
      </c>
      <c r="M26" s="6" t="s">
        <v>3</v>
      </c>
      <c r="N26" s="6">
        <v>9.25</v>
      </c>
      <c r="O26" s="6" t="s">
        <v>59</v>
      </c>
      <c r="P26" s="6" t="s">
        <v>3</v>
      </c>
      <c r="Q26" s="6">
        <v>9.66</v>
      </c>
      <c r="R26" s="6" t="s">
        <v>3</v>
      </c>
      <c r="S26" s="6">
        <v>13.47</v>
      </c>
      <c r="T26" s="6">
        <v>11.47</v>
      </c>
      <c r="U26" s="6">
        <v>14.56</v>
      </c>
      <c r="V26" s="6">
        <v>14.07</v>
      </c>
      <c r="W26" s="6" t="s">
        <v>4</v>
      </c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39">
        <v>1900</v>
      </c>
      <c r="AK26" s="6">
        <f t="shared" si="2"/>
        <v>31.147540983606557</v>
      </c>
      <c r="AL26" s="6"/>
      <c r="AM26" s="6"/>
      <c r="AN26" s="6"/>
      <c r="AO26" s="6"/>
      <c r="AP26" s="6"/>
    </row>
    <row r="27" spans="1:42" ht="18">
      <c r="A27" s="98" t="s">
        <v>43</v>
      </c>
      <c r="B27" s="10">
        <v>74</v>
      </c>
      <c r="C27" s="28">
        <f t="shared" si="0"/>
        <v>888</v>
      </c>
      <c r="D27" s="28">
        <f t="shared" si="1"/>
        <v>1702</v>
      </c>
      <c r="E27" s="28"/>
      <c r="F27" s="6">
        <v>11.66</v>
      </c>
      <c r="G27" s="8">
        <v>7</v>
      </c>
      <c r="H27" s="6">
        <v>12.6</v>
      </c>
      <c r="I27" s="6">
        <v>14.53</v>
      </c>
      <c r="J27" s="6">
        <v>31.28</v>
      </c>
      <c r="K27" s="6" t="s">
        <v>4</v>
      </c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39">
        <v>700</v>
      </c>
      <c r="AK27" s="6">
        <f t="shared" si="2"/>
        <v>9.45945945945946</v>
      </c>
      <c r="AL27" s="6"/>
      <c r="AM27" s="6"/>
      <c r="AN27" s="6"/>
      <c r="AO27" s="6"/>
      <c r="AP27" s="6"/>
    </row>
    <row r="28" spans="1:42" ht="18">
      <c r="A28" s="98" t="s">
        <v>47</v>
      </c>
      <c r="B28" s="10">
        <v>78</v>
      </c>
      <c r="C28" s="28">
        <f t="shared" si="0"/>
        <v>936</v>
      </c>
      <c r="D28" s="28">
        <f t="shared" si="1"/>
        <v>1794</v>
      </c>
      <c r="E28" s="28"/>
      <c r="F28" s="6">
        <v>4.28</v>
      </c>
      <c r="G28" s="8">
        <v>3.63</v>
      </c>
      <c r="H28" s="6" t="s">
        <v>3</v>
      </c>
      <c r="I28" s="6">
        <v>10.18</v>
      </c>
      <c r="J28" s="6" t="s">
        <v>3</v>
      </c>
      <c r="K28" s="6">
        <v>5.12</v>
      </c>
      <c r="L28" s="6">
        <v>8.62</v>
      </c>
      <c r="M28" s="6">
        <v>6.09</v>
      </c>
      <c r="N28" s="104"/>
      <c r="O28" s="104" t="s">
        <v>16</v>
      </c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39">
        <v>1000</v>
      </c>
      <c r="AK28" s="6">
        <f t="shared" si="2"/>
        <v>12.820512820512821</v>
      </c>
      <c r="AL28" s="6"/>
      <c r="AM28" s="6"/>
      <c r="AN28" s="6"/>
      <c r="AO28" s="6"/>
      <c r="AP28" s="6"/>
    </row>
    <row r="29" spans="1:42" ht="18">
      <c r="A29" s="108" t="s">
        <v>49</v>
      </c>
      <c r="B29" s="109">
        <v>55</v>
      </c>
      <c r="C29" s="110">
        <f t="shared" si="0"/>
        <v>660</v>
      </c>
      <c r="D29" s="110">
        <f t="shared" si="1"/>
        <v>1265</v>
      </c>
      <c r="E29" s="110"/>
      <c r="F29" s="111" t="s">
        <v>3</v>
      </c>
      <c r="G29" s="112" t="s">
        <v>3</v>
      </c>
      <c r="H29" s="111">
        <v>4.53</v>
      </c>
      <c r="I29" s="111" t="s">
        <v>3</v>
      </c>
      <c r="J29" s="111" t="s">
        <v>3</v>
      </c>
      <c r="K29" s="111">
        <v>5.87</v>
      </c>
      <c r="L29" s="111" t="s">
        <v>3</v>
      </c>
      <c r="M29" s="111" t="s">
        <v>3</v>
      </c>
      <c r="N29" s="111">
        <v>8.9</v>
      </c>
      <c r="O29" s="111" t="s">
        <v>58</v>
      </c>
      <c r="P29" s="111">
        <v>10.28</v>
      </c>
      <c r="Q29" s="111" t="s">
        <v>4</v>
      </c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13">
        <v>1300</v>
      </c>
      <c r="AK29" s="111">
        <f t="shared" si="2"/>
        <v>23.636363636363637</v>
      </c>
      <c r="AL29" s="114" t="s">
        <v>61</v>
      </c>
      <c r="AM29" s="6"/>
      <c r="AN29" s="6"/>
      <c r="AO29" s="6"/>
      <c r="AP29" s="6"/>
    </row>
    <row r="30" spans="1:42" ht="18.75" thickBot="1">
      <c r="A30" s="58" t="s">
        <v>55</v>
      </c>
      <c r="B30" s="10">
        <v>76</v>
      </c>
      <c r="C30" s="28">
        <f t="shared" si="0"/>
        <v>912</v>
      </c>
      <c r="D30" s="28">
        <f t="shared" si="1"/>
        <v>1748</v>
      </c>
      <c r="E30" s="28"/>
      <c r="F30" s="6">
        <v>10.03</v>
      </c>
      <c r="G30" s="103" t="s">
        <v>4</v>
      </c>
      <c r="H30" s="104"/>
      <c r="I30" s="104"/>
      <c r="J30" s="104"/>
      <c r="K30" s="104"/>
      <c r="L30" s="104"/>
      <c r="M30" s="104"/>
      <c r="N30" s="104"/>
      <c r="O30" s="104" t="s">
        <v>16</v>
      </c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39">
        <v>300</v>
      </c>
      <c r="AK30" s="6">
        <f t="shared" si="2"/>
        <v>3.9473684210526314</v>
      </c>
      <c r="AL30" s="6"/>
      <c r="AM30" s="6"/>
      <c r="AN30" s="6"/>
      <c r="AO30" s="6"/>
      <c r="AP30" s="6"/>
    </row>
    <row r="31" spans="1:42" ht="4.5" customHeight="1" thickBot="1">
      <c r="A31" s="18"/>
      <c r="B31" s="19"/>
      <c r="C31" s="19"/>
      <c r="D31" s="19"/>
      <c r="E31" s="19"/>
      <c r="F31" s="29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73"/>
      <c r="AK31" s="8"/>
      <c r="AL31" s="6"/>
      <c r="AM31" s="6"/>
      <c r="AN31" s="6"/>
      <c r="AO31" s="6"/>
      <c r="AP31" s="6"/>
    </row>
    <row r="32" spans="1:42" ht="24" customHeight="1" thickBot="1">
      <c r="A32" s="115" t="s">
        <v>12</v>
      </c>
      <c r="B32" s="116"/>
      <c r="C32" s="116"/>
      <c r="D32" s="116"/>
      <c r="E32" s="117"/>
      <c r="F32" s="22"/>
      <c r="G32" s="24">
        <v>300</v>
      </c>
      <c r="AK32" s="8"/>
      <c r="AL32" s="6"/>
      <c r="AM32" s="6"/>
      <c r="AN32" s="6"/>
      <c r="AO32" s="6"/>
      <c r="AP32" s="6"/>
    </row>
    <row r="33" spans="1:42" ht="24" customHeight="1" thickBot="1">
      <c r="A33" s="115" t="s">
        <v>13</v>
      </c>
      <c r="B33" s="116"/>
      <c r="C33" s="116"/>
      <c r="D33" s="116"/>
      <c r="E33" s="117"/>
      <c r="F33" s="22"/>
      <c r="G33" s="24">
        <v>100</v>
      </c>
      <c r="AK33" s="8"/>
      <c r="AL33" s="6"/>
      <c r="AM33" s="6"/>
      <c r="AN33" s="6"/>
      <c r="AO33" s="6"/>
      <c r="AP33" s="6"/>
    </row>
    <row r="34" spans="1:41" ht="36.75" customHeight="1" thickBot="1">
      <c r="A34" s="61" t="s">
        <v>16</v>
      </c>
      <c r="B34" s="59" t="s">
        <v>16</v>
      </c>
      <c r="C34" s="59"/>
      <c r="D34" s="59" t="s">
        <v>16</v>
      </c>
      <c r="E34" s="62" t="s">
        <v>20</v>
      </c>
      <c r="F34" s="23">
        <v>300</v>
      </c>
      <c r="G34" s="7">
        <f>SUM(G32:G33)</f>
        <v>400</v>
      </c>
      <c r="H34" s="7">
        <f>SUM(G34+G33)</f>
        <v>500</v>
      </c>
      <c r="I34" s="7">
        <f>SUM(H34+G33)</f>
        <v>600</v>
      </c>
      <c r="J34" s="7">
        <f>SUM(I34+G33)</f>
        <v>700</v>
      </c>
      <c r="K34" s="7">
        <f>SUM(J34+G33)</f>
        <v>800</v>
      </c>
      <c r="L34" s="7">
        <f>SUM(K34+G33)</f>
        <v>900</v>
      </c>
      <c r="M34" s="7">
        <f>SUM(L34+G33)</f>
        <v>1000</v>
      </c>
      <c r="N34" s="7">
        <f>SUM(M34+G33)</f>
        <v>1100</v>
      </c>
      <c r="O34" s="7">
        <f>SUM(N34+G33)</f>
        <v>1200</v>
      </c>
      <c r="P34" s="7">
        <f>SUM(O34+G33)</f>
        <v>1300</v>
      </c>
      <c r="Q34" s="7">
        <f>SUM(P34+G33)</f>
        <v>1400</v>
      </c>
      <c r="R34" s="7">
        <f>SUM(Q34+G33)</f>
        <v>1500</v>
      </c>
      <c r="S34" s="7">
        <f>SUM(R34+G33)</f>
        <v>1600</v>
      </c>
      <c r="T34" s="7">
        <f>SUM(S34+G33)</f>
        <v>1700</v>
      </c>
      <c r="U34" s="7">
        <f>SUM(T34+G33)</f>
        <v>1800</v>
      </c>
      <c r="V34" s="7">
        <f>SUM(U34+G33)</f>
        <v>1900</v>
      </c>
      <c r="W34" s="7">
        <f>SUM(V34+G33)</f>
        <v>2000</v>
      </c>
      <c r="X34" s="7">
        <f>SUM(W34+G33)</f>
        <v>2100</v>
      </c>
      <c r="Y34" s="7">
        <v>2200</v>
      </c>
      <c r="Z34" s="7">
        <v>2300</v>
      </c>
      <c r="AA34" s="7">
        <v>2400</v>
      </c>
      <c r="AB34" s="7">
        <v>2500</v>
      </c>
      <c r="AC34" s="7">
        <v>2600</v>
      </c>
      <c r="AD34" s="7">
        <v>2700</v>
      </c>
      <c r="AE34" s="7">
        <v>2800</v>
      </c>
      <c r="AF34" s="7">
        <v>2900</v>
      </c>
      <c r="AG34" s="7">
        <v>3000</v>
      </c>
      <c r="AH34" s="7">
        <v>3100</v>
      </c>
      <c r="AI34" s="7">
        <v>3200</v>
      </c>
      <c r="AJ34" s="70" t="s">
        <v>6</v>
      </c>
      <c r="AK34" s="3" t="s">
        <v>1</v>
      </c>
      <c r="AL34" s="6"/>
      <c r="AM34" s="6"/>
      <c r="AN34" s="6"/>
      <c r="AO34" s="6"/>
    </row>
    <row r="35" spans="1:42" s="52" customFormat="1" ht="18.75" thickBot="1">
      <c r="A35" s="128" t="s">
        <v>10</v>
      </c>
      <c r="B35" s="129"/>
      <c r="C35" s="129"/>
      <c r="D35" s="129"/>
      <c r="E35" s="130"/>
      <c r="F35" s="48" t="s">
        <v>16</v>
      </c>
      <c r="G35" s="49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74"/>
      <c r="AK35" s="51"/>
      <c r="AL35" s="51"/>
      <c r="AM35" s="51"/>
      <c r="AN35" s="51"/>
      <c r="AO35" s="51"/>
      <c r="AP35" s="51"/>
    </row>
    <row r="36" spans="1:42" s="2" customFormat="1" ht="18">
      <c r="A36" s="14" t="s">
        <v>14</v>
      </c>
      <c r="B36" s="15" t="s">
        <v>0</v>
      </c>
      <c r="C36" s="37" t="s">
        <v>18</v>
      </c>
      <c r="D36" s="37" t="s">
        <v>19</v>
      </c>
      <c r="E36" s="16" t="s">
        <v>15</v>
      </c>
      <c r="F36" s="40"/>
      <c r="G36" s="41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72"/>
      <c r="AK36" s="42"/>
      <c r="AL36" s="42"/>
      <c r="AM36" s="42"/>
      <c r="AN36" s="42"/>
      <c r="AO36" s="42"/>
      <c r="AP36" s="42"/>
    </row>
    <row r="37" spans="1:42" ht="18">
      <c r="A37" s="95" t="s">
        <v>28</v>
      </c>
      <c r="B37" s="10">
        <v>98</v>
      </c>
      <c r="C37" s="28">
        <f aca="true" t="shared" si="3" ref="C37:C50">B37*12</f>
        <v>1176</v>
      </c>
      <c r="D37" s="28">
        <f aca="true" t="shared" si="4" ref="D37:D50">B37*21</f>
        <v>2058</v>
      </c>
      <c r="E37" s="12"/>
      <c r="F37" s="63" t="s">
        <v>3</v>
      </c>
      <c r="G37" s="8" t="s">
        <v>3</v>
      </c>
      <c r="H37" s="6">
        <v>6.25</v>
      </c>
      <c r="I37" s="6" t="s">
        <v>3</v>
      </c>
      <c r="J37" s="6" t="s">
        <v>3</v>
      </c>
      <c r="K37" s="6">
        <v>5.71</v>
      </c>
      <c r="L37" s="6" t="s">
        <v>3</v>
      </c>
      <c r="M37" s="6" t="s">
        <v>3</v>
      </c>
      <c r="N37" s="6">
        <v>7.03</v>
      </c>
      <c r="O37" s="6" t="s">
        <v>3</v>
      </c>
      <c r="P37" s="6" t="s">
        <v>3</v>
      </c>
      <c r="Q37" s="6">
        <v>8.45</v>
      </c>
      <c r="R37" s="6" t="s">
        <v>3</v>
      </c>
      <c r="S37" s="6" t="s">
        <v>3</v>
      </c>
      <c r="T37" s="6">
        <v>9.59</v>
      </c>
      <c r="U37" s="6" t="s">
        <v>3</v>
      </c>
      <c r="V37" s="6">
        <v>22.25</v>
      </c>
      <c r="W37" s="6">
        <v>32.97</v>
      </c>
      <c r="X37" s="6">
        <v>10.66</v>
      </c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39">
        <v>2100</v>
      </c>
      <c r="AK37" s="6">
        <f aca="true" t="shared" si="5" ref="AK37:AK50">AJ37/B37</f>
        <v>21.428571428571427</v>
      </c>
      <c r="AL37" s="6"/>
      <c r="AM37" s="6"/>
      <c r="AN37" s="6"/>
      <c r="AO37" s="6"/>
      <c r="AP37" s="6"/>
    </row>
    <row r="38" spans="1:42" ht="18">
      <c r="A38" s="95" t="s">
        <v>29</v>
      </c>
      <c r="B38" s="10">
        <v>96</v>
      </c>
      <c r="C38" s="28">
        <f t="shared" si="3"/>
        <v>1152</v>
      </c>
      <c r="D38" s="28">
        <f t="shared" si="4"/>
        <v>2016</v>
      </c>
      <c r="E38" s="12"/>
      <c r="F38" s="63" t="s">
        <v>3</v>
      </c>
      <c r="G38" s="8" t="s">
        <v>3</v>
      </c>
      <c r="H38" s="6">
        <v>3.91</v>
      </c>
      <c r="I38" s="6" t="s">
        <v>3</v>
      </c>
      <c r="J38" s="6" t="s">
        <v>3</v>
      </c>
      <c r="K38" s="6">
        <v>4.66</v>
      </c>
      <c r="L38" s="6" t="s">
        <v>3</v>
      </c>
      <c r="M38" s="6" t="s">
        <v>3</v>
      </c>
      <c r="N38" s="6">
        <v>6.6</v>
      </c>
      <c r="O38" s="6" t="s">
        <v>3</v>
      </c>
      <c r="P38" s="6" t="s">
        <v>3</v>
      </c>
      <c r="Q38" s="6">
        <v>7.75</v>
      </c>
      <c r="R38" s="6" t="s">
        <v>3</v>
      </c>
      <c r="S38" s="6" t="s">
        <v>3</v>
      </c>
      <c r="T38" s="6">
        <v>8.75</v>
      </c>
      <c r="U38" s="6" t="s">
        <v>3</v>
      </c>
      <c r="V38" s="6">
        <v>10.12</v>
      </c>
      <c r="W38" s="6">
        <v>10.6</v>
      </c>
      <c r="X38" s="6">
        <v>10.5</v>
      </c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39">
        <v>2100</v>
      </c>
      <c r="AK38" s="6">
        <f t="shared" si="5"/>
        <v>21.875</v>
      </c>
      <c r="AL38" s="6"/>
      <c r="AM38" s="6"/>
      <c r="AN38" s="6"/>
      <c r="AO38" s="6"/>
      <c r="AP38" s="6"/>
    </row>
    <row r="39" spans="1:42" ht="18">
      <c r="A39" s="95" t="s">
        <v>30</v>
      </c>
      <c r="B39" s="10">
        <v>98</v>
      </c>
      <c r="C39" s="28">
        <f t="shared" si="3"/>
        <v>1176</v>
      </c>
      <c r="D39" s="28">
        <f t="shared" si="4"/>
        <v>2058</v>
      </c>
      <c r="E39" s="12"/>
      <c r="F39" s="63" t="s">
        <v>3</v>
      </c>
      <c r="G39" s="8" t="s">
        <v>3</v>
      </c>
      <c r="H39" s="6">
        <v>3.94</v>
      </c>
      <c r="I39" s="6" t="s">
        <v>3</v>
      </c>
      <c r="J39" s="6" t="s">
        <v>3</v>
      </c>
      <c r="K39" s="6">
        <v>4.78</v>
      </c>
      <c r="L39" s="6" t="s">
        <v>3</v>
      </c>
      <c r="M39" s="6" t="s">
        <v>3</v>
      </c>
      <c r="N39" s="6">
        <v>6.04</v>
      </c>
      <c r="O39" s="6" t="s">
        <v>3</v>
      </c>
      <c r="P39" s="6" t="s">
        <v>3</v>
      </c>
      <c r="Q39" s="6">
        <v>7.75</v>
      </c>
      <c r="R39" s="6" t="s">
        <v>3</v>
      </c>
      <c r="S39" s="6" t="s">
        <v>3</v>
      </c>
      <c r="T39" s="6">
        <v>8.35</v>
      </c>
      <c r="U39" s="6" t="s">
        <v>3</v>
      </c>
      <c r="V39" s="6" t="s">
        <v>3</v>
      </c>
      <c r="W39" s="6">
        <v>9.94</v>
      </c>
      <c r="X39" s="6" t="s">
        <v>3</v>
      </c>
      <c r="Y39" s="6">
        <v>9.19</v>
      </c>
      <c r="Z39" s="6" t="s">
        <v>3</v>
      </c>
      <c r="AA39" s="6">
        <v>10.15</v>
      </c>
      <c r="AB39" s="6" t="s">
        <v>3</v>
      </c>
      <c r="AC39" s="6">
        <v>12.09</v>
      </c>
      <c r="AD39" s="6" t="s">
        <v>3</v>
      </c>
      <c r="AE39" s="6">
        <v>15.65</v>
      </c>
      <c r="AF39" s="6" t="s">
        <v>3</v>
      </c>
      <c r="AG39" s="6">
        <v>16.6</v>
      </c>
      <c r="AH39" s="6" t="s">
        <v>3</v>
      </c>
      <c r="AI39" s="6">
        <v>30.44</v>
      </c>
      <c r="AJ39" s="39">
        <v>3200</v>
      </c>
      <c r="AK39" s="6">
        <f t="shared" si="5"/>
        <v>32.6530612244898</v>
      </c>
      <c r="AL39" s="6"/>
      <c r="AM39" s="6"/>
      <c r="AN39" s="6"/>
      <c r="AO39" s="6"/>
      <c r="AP39" s="6"/>
    </row>
    <row r="40" spans="1:42" ht="18">
      <c r="A40" s="95" t="s">
        <v>50</v>
      </c>
      <c r="B40" s="10">
        <v>90</v>
      </c>
      <c r="C40" s="28">
        <f t="shared" si="3"/>
        <v>1080</v>
      </c>
      <c r="D40" s="28">
        <f>B40*21</f>
        <v>1890</v>
      </c>
      <c r="E40" s="12"/>
      <c r="F40" s="63" t="s">
        <v>3</v>
      </c>
      <c r="G40" s="8" t="s">
        <v>3</v>
      </c>
      <c r="H40" s="6">
        <v>4.66</v>
      </c>
      <c r="I40" s="6" t="s">
        <v>3</v>
      </c>
      <c r="J40" s="6">
        <v>5.25</v>
      </c>
      <c r="K40" s="6" t="s">
        <v>3</v>
      </c>
      <c r="L40" s="6">
        <v>5.42</v>
      </c>
      <c r="M40" s="6" t="s">
        <v>3</v>
      </c>
      <c r="N40" s="6">
        <v>7.78</v>
      </c>
      <c r="O40" s="6" t="s">
        <v>3</v>
      </c>
      <c r="P40" s="6">
        <v>10.59</v>
      </c>
      <c r="Q40" s="6" t="s">
        <v>3</v>
      </c>
      <c r="R40" s="6" t="s">
        <v>4</v>
      </c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39">
        <v>1300</v>
      </c>
      <c r="AK40" s="6">
        <f t="shared" si="5"/>
        <v>14.444444444444445</v>
      </c>
      <c r="AL40" s="6"/>
      <c r="AM40" s="6"/>
      <c r="AN40" s="6"/>
      <c r="AO40" s="6"/>
      <c r="AP40" s="6"/>
    </row>
    <row r="41" spans="1:42" ht="18">
      <c r="A41" s="95" t="s">
        <v>31</v>
      </c>
      <c r="B41" s="10">
        <v>87</v>
      </c>
      <c r="C41" s="28">
        <f t="shared" si="3"/>
        <v>1044</v>
      </c>
      <c r="D41" s="28">
        <f t="shared" si="4"/>
        <v>1827</v>
      </c>
      <c r="E41" s="12"/>
      <c r="F41" s="63">
        <v>2.97</v>
      </c>
      <c r="G41" s="8">
        <v>4.06</v>
      </c>
      <c r="H41" s="6">
        <v>3.62</v>
      </c>
      <c r="I41" s="6">
        <v>4.4</v>
      </c>
      <c r="J41" s="6">
        <v>4.75</v>
      </c>
      <c r="K41" s="6">
        <v>5.38</v>
      </c>
      <c r="L41" s="6">
        <v>5.46</v>
      </c>
      <c r="M41" s="6">
        <v>7.08</v>
      </c>
      <c r="N41" s="6">
        <v>7.09</v>
      </c>
      <c r="O41" s="6">
        <v>8.19</v>
      </c>
      <c r="P41" s="6">
        <v>8.57</v>
      </c>
      <c r="Q41" s="6">
        <v>10.22</v>
      </c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39">
        <v>1400</v>
      </c>
      <c r="AK41" s="6">
        <f t="shared" si="5"/>
        <v>16.091954022988507</v>
      </c>
      <c r="AL41" s="6"/>
      <c r="AM41" s="6"/>
      <c r="AN41" s="6"/>
      <c r="AO41" s="6"/>
      <c r="AP41" s="6"/>
    </row>
    <row r="42" spans="1:42" ht="18">
      <c r="A42" s="95" t="s">
        <v>32</v>
      </c>
      <c r="B42" s="10">
        <v>86</v>
      </c>
      <c r="C42" s="28">
        <f t="shared" si="3"/>
        <v>1032</v>
      </c>
      <c r="D42" s="28">
        <f t="shared" si="4"/>
        <v>1806</v>
      </c>
      <c r="E42" s="12"/>
      <c r="F42" s="63">
        <v>17.06</v>
      </c>
      <c r="G42" s="8">
        <v>14.75</v>
      </c>
      <c r="H42" s="6">
        <v>9.24</v>
      </c>
      <c r="I42" s="6">
        <v>30.16</v>
      </c>
      <c r="J42" s="6">
        <v>31.28</v>
      </c>
      <c r="K42" s="6">
        <v>55.59</v>
      </c>
      <c r="L42" s="6">
        <v>33.1</v>
      </c>
      <c r="M42" s="6">
        <v>24.94</v>
      </c>
      <c r="N42" s="6">
        <v>18.34</v>
      </c>
      <c r="O42" s="6">
        <v>65.06</v>
      </c>
      <c r="P42" s="6">
        <v>54.79</v>
      </c>
      <c r="Q42" s="6" t="s">
        <v>4</v>
      </c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39">
        <v>1300</v>
      </c>
      <c r="AK42" s="6">
        <f t="shared" si="5"/>
        <v>15.116279069767442</v>
      </c>
      <c r="AL42" s="6"/>
      <c r="AM42" s="6"/>
      <c r="AN42" s="6"/>
      <c r="AO42" s="6"/>
      <c r="AP42" s="6"/>
    </row>
    <row r="43" spans="1:42" ht="18">
      <c r="A43" s="95" t="s">
        <v>33</v>
      </c>
      <c r="B43" s="10">
        <v>98</v>
      </c>
      <c r="C43" s="28">
        <f t="shared" si="3"/>
        <v>1176</v>
      </c>
      <c r="D43" s="28">
        <f>B43*21</f>
        <v>2058</v>
      </c>
      <c r="E43" s="12"/>
      <c r="F43" s="63">
        <v>4.19</v>
      </c>
      <c r="G43" s="8" t="s">
        <v>3</v>
      </c>
      <c r="H43" s="6">
        <v>6.12</v>
      </c>
      <c r="I43" s="6" t="s">
        <v>3</v>
      </c>
      <c r="J43" s="6" t="s">
        <v>4</v>
      </c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39">
        <v>500</v>
      </c>
      <c r="AK43" s="6">
        <f t="shared" si="5"/>
        <v>5.1020408163265305</v>
      </c>
      <c r="AL43" s="6"/>
      <c r="AM43" s="6"/>
      <c r="AN43" s="6"/>
      <c r="AO43" s="6"/>
      <c r="AP43" s="6"/>
    </row>
    <row r="44" spans="1:42" ht="18">
      <c r="A44" s="95" t="s">
        <v>34</v>
      </c>
      <c r="B44" s="10">
        <v>81</v>
      </c>
      <c r="C44" s="28">
        <f t="shared" si="3"/>
        <v>972</v>
      </c>
      <c r="D44" s="28">
        <f t="shared" si="4"/>
        <v>1701</v>
      </c>
      <c r="E44" s="12"/>
      <c r="F44" s="63">
        <v>4.63</v>
      </c>
      <c r="G44" s="8">
        <v>6.69</v>
      </c>
      <c r="H44" s="6">
        <v>4.22</v>
      </c>
      <c r="I44" s="6">
        <v>4.82</v>
      </c>
      <c r="J44" s="6">
        <v>8</v>
      </c>
      <c r="K44" s="6">
        <v>5.43</v>
      </c>
      <c r="L44" s="6">
        <v>10.74</v>
      </c>
      <c r="M44" s="6">
        <v>6.44</v>
      </c>
      <c r="N44" s="6">
        <v>9.12</v>
      </c>
      <c r="O44" s="6">
        <v>14.28</v>
      </c>
      <c r="P44" s="6" t="s">
        <v>4</v>
      </c>
      <c r="Q44" s="104"/>
      <c r="R44" s="104"/>
      <c r="S44" s="104"/>
      <c r="T44" s="104"/>
      <c r="U44" s="104"/>
      <c r="V44" s="104" t="s">
        <v>16</v>
      </c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39">
        <v>1200</v>
      </c>
      <c r="AK44" s="6">
        <f t="shared" si="5"/>
        <v>14.814814814814815</v>
      </c>
      <c r="AL44" s="6"/>
      <c r="AM44" s="6"/>
      <c r="AN44" s="6"/>
      <c r="AO44" s="6"/>
      <c r="AP44" s="6"/>
    </row>
    <row r="45" spans="1:42" ht="18">
      <c r="A45" s="95" t="s">
        <v>35</v>
      </c>
      <c r="B45" s="10">
        <v>87</v>
      </c>
      <c r="C45" s="28">
        <f t="shared" si="3"/>
        <v>1044</v>
      </c>
      <c r="D45" s="28">
        <f t="shared" si="4"/>
        <v>1827</v>
      </c>
      <c r="E45" s="12"/>
      <c r="F45" s="63" t="s">
        <v>3</v>
      </c>
      <c r="G45" s="8" t="s">
        <v>3</v>
      </c>
      <c r="H45" s="6">
        <v>3.5</v>
      </c>
      <c r="I45" s="6" t="s">
        <v>3</v>
      </c>
      <c r="J45" s="6">
        <v>6.91</v>
      </c>
      <c r="K45" s="6" t="s">
        <v>3</v>
      </c>
      <c r="L45" s="6">
        <v>5.9</v>
      </c>
      <c r="M45" s="6" t="s">
        <v>3</v>
      </c>
      <c r="N45" s="6">
        <v>5.35</v>
      </c>
      <c r="O45" s="6" t="s">
        <v>3</v>
      </c>
      <c r="P45" s="6">
        <v>11.85</v>
      </c>
      <c r="Q45" s="6" t="s">
        <v>3</v>
      </c>
      <c r="R45" s="6">
        <v>12</v>
      </c>
      <c r="S45" s="6">
        <v>49.35</v>
      </c>
      <c r="T45" s="6" t="s">
        <v>4</v>
      </c>
      <c r="U45" s="104"/>
      <c r="V45" s="104" t="s">
        <v>16</v>
      </c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39">
        <v>1600</v>
      </c>
      <c r="AK45" s="6">
        <f t="shared" si="5"/>
        <v>18.39080459770115</v>
      </c>
      <c r="AL45" s="6"/>
      <c r="AM45" s="6"/>
      <c r="AN45" s="6"/>
      <c r="AO45" s="6"/>
      <c r="AP45" s="6"/>
    </row>
    <row r="46" spans="1:42" ht="18">
      <c r="A46" s="100" t="s">
        <v>40</v>
      </c>
      <c r="B46" s="17">
        <v>90</v>
      </c>
      <c r="C46" s="28">
        <f t="shared" si="3"/>
        <v>1080</v>
      </c>
      <c r="D46" s="28">
        <f t="shared" si="4"/>
        <v>1890</v>
      </c>
      <c r="E46" s="35"/>
      <c r="F46" s="64" t="s">
        <v>3</v>
      </c>
      <c r="G46" s="8" t="s">
        <v>3</v>
      </c>
      <c r="H46" s="6">
        <v>3.16</v>
      </c>
      <c r="I46" s="6" t="s">
        <v>3</v>
      </c>
      <c r="J46" s="6" t="s">
        <v>3</v>
      </c>
      <c r="K46" s="6">
        <v>4.28</v>
      </c>
      <c r="L46" s="6" t="s">
        <v>3</v>
      </c>
      <c r="M46" s="6" t="s">
        <v>3</v>
      </c>
      <c r="N46" s="6">
        <v>5</v>
      </c>
      <c r="O46" s="6" t="s">
        <v>3</v>
      </c>
      <c r="P46" s="6" t="s">
        <v>3</v>
      </c>
      <c r="Q46" s="6">
        <v>6.35</v>
      </c>
      <c r="R46" s="6" t="s">
        <v>3</v>
      </c>
      <c r="S46" s="6" t="s">
        <v>3</v>
      </c>
      <c r="T46" s="6">
        <v>6.75</v>
      </c>
      <c r="U46" s="6" t="s">
        <v>3</v>
      </c>
      <c r="V46" s="6" t="s">
        <v>3</v>
      </c>
      <c r="W46" s="6">
        <v>8.1</v>
      </c>
      <c r="X46" s="6" t="s">
        <v>3</v>
      </c>
      <c r="Y46" s="6" t="s">
        <v>3</v>
      </c>
      <c r="Z46" s="6">
        <v>9.29</v>
      </c>
      <c r="AA46" s="6" t="s">
        <v>3</v>
      </c>
      <c r="AB46" s="6" t="s">
        <v>3</v>
      </c>
      <c r="AC46" s="6">
        <v>10.06</v>
      </c>
      <c r="AD46" s="6" t="s">
        <v>3</v>
      </c>
      <c r="AE46" s="6">
        <v>11.25</v>
      </c>
      <c r="AF46" s="6" t="s">
        <v>3</v>
      </c>
      <c r="AG46" s="6">
        <v>12.59</v>
      </c>
      <c r="AH46" s="6" t="s">
        <v>3</v>
      </c>
      <c r="AI46" s="6">
        <v>13</v>
      </c>
      <c r="AJ46" s="39">
        <v>3200</v>
      </c>
      <c r="AK46" s="6">
        <f t="shared" si="5"/>
        <v>35.55555555555556</v>
      </c>
      <c r="AL46" s="6"/>
      <c r="AM46" s="6"/>
      <c r="AN46" s="6"/>
      <c r="AO46" s="6"/>
      <c r="AP46" s="6"/>
    </row>
    <row r="47" spans="1:42" ht="18">
      <c r="A47" s="100" t="s">
        <v>44</v>
      </c>
      <c r="B47" s="17">
        <v>82</v>
      </c>
      <c r="C47" s="28">
        <f t="shared" si="3"/>
        <v>984</v>
      </c>
      <c r="D47" s="28">
        <f t="shared" si="4"/>
        <v>1722</v>
      </c>
      <c r="E47" s="35"/>
      <c r="F47" s="64">
        <v>5.31</v>
      </c>
      <c r="G47" s="8">
        <v>6.56</v>
      </c>
      <c r="H47" s="6">
        <v>6.77</v>
      </c>
      <c r="I47" s="6" t="s">
        <v>3</v>
      </c>
      <c r="J47" s="6">
        <v>8.07</v>
      </c>
      <c r="K47" s="6">
        <v>8.87</v>
      </c>
      <c r="L47" s="6">
        <v>10.13</v>
      </c>
      <c r="M47" s="6">
        <v>8.9</v>
      </c>
      <c r="N47" s="6">
        <v>12.56</v>
      </c>
      <c r="O47" s="104"/>
      <c r="P47" s="104"/>
      <c r="Q47" s="104"/>
      <c r="R47" s="104"/>
      <c r="S47" s="104"/>
      <c r="T47" s="104"/>
      <c r="U47" s="104"/>
      <c r="V47" s="104" t="s">
        <v>16</v>
      </c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39">
        <v>1100</v>
      </c>
      <c r="AK47" s="6">
        <f t="shared" si="5"/>
        <v>13.414634146341463</v>
      </c>
      <c r="AL47" s="6"/>
      <c r="AM47" s="6"/>
      <c r="AN47" s="6"/>
      <c r="AO47" s="6"/>
      <c r="AP47" s="6"/>
    </row>
    <row r="48" spans="1:42" ht="18">
      <c r="A48" s="100" t="s">
        <v>46</v>
      </c>
      <c r="B48" s="17">
        <v>85</v>
      </c>
      <c r="C48" s="28">
        <f t="shared" si="3"/>
        <v>1020</v>
      </c>
      <c r="D48" s="28">
        <f t="shared" si="4"/>
        <v>1785</v>
      </c>
      <c r="E48" s="35"/>
      <c r="F48" s="64" t="s">
        <v>3</v>
      </c>
      <c r="G48" s="8" t="s">
        <v>3</v>
      </c>
      <c r="H48" s="6">
        <v>4.22</v>
      </c>
      <c r="I48" s="6" t="s">
        <v>3</v>
      </c>
      <c r="J48" s="6" t="s">
        <v>3</v>
      </c>
      <c r="K48" s="6">
        <v>11.04</v>
      </c>
      <c r="L48" s="6" t="s">
        <v>3</v>
      </c>
      <c r="M48" s="6">
        <v>6.25</v>
      </c>
      <c r="N48" s="6" t="s">
        <v>3</v>
      </c>
      <c r="O48" s="6">
        <v>11.12</v>
      </c>
      <c r="P48" s="6" t="s">
        <v>3</v>
      </c>
      <c r="Q48" s="6">
        <v>27.84</v>
      </c>
      <c r="R48" s="6">
        <v>22.91</v>
      </c>
      <c r="S48" s="6">
        <v>23</v>
      </c>
      <c r="T48" s="6">
        <v>30.53</v>
      </c>
      <c r="U48" s="6" t="s">
        <v>4</v>
      </c>
      <c r="V48" s="104" t="s">
        <v>16</v>
      </c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39">
        <v>1700</v>
      </c>
      <c r="AK48" s="6">
        <f t="shared" si="5"/>
        <v>20</v>
      </c>
      <c r="AL48" s="6"/>
      <c r="AM48" s="6"/>
      <c r="AN48" s="6"/>
      <c r="AO48" s="6"/>
      <c r="AP48" s="6"/>
    </row>
    <row r="49" spans="1:42" ht="18">
      <c r="A49" s="100" t="s">
        <v>52</v>
      </c>
      <c r="B49" s="17">
        <v>90</v>
      </c>
      <c r="C49" s="28">
        <f t="shared" si="3"/>
        <v>1080</v>
      </c>
      <c r="D49" s="28">
        <f t="shared" si="4"/>
        <v>1890</v>
      </c>
      <c r="E49" s="35"/>
      <c r="F49" s="64" t="s">
        <v>3</v>
      </c>
      <c r="G49" s="8" t="s">
        <v>3</v>
      </c>
      <c r="H49" s="6">
        <v>6.22</v>
      </c>
      <c r="I49" s="6">
        <v>13.78</v>
      </c>
      <c r="J49" s="6">
        <v>38.08</v>
      </c>
      <c r="K49" s="6" t="s">
        <v>4</v>
      </c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 t="s">
        <v>16</v>
      </c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39">
        <v>700</v>
      </c>
      <c r="AK49" s="6">
        <f t="shared" si="5"/>
        <v>7.777777777777778</v>
      </c>
      <c r="AL49" s="6"/>
      <c r="AM49" s="6"/>
      <c r="AN49" s="6"/>
      <c r="AO49" s="6"/>
      <c r="AP49" s="6"/>
    </row>
    <row r="50" spans="1:42" ht="18">
      <c r="A50" s="102" t="s">
        <v>57</v>
      </c>
      <c r="B50" s="17">
        <v>90</v>
      </c>
      <c r="C50" s="28">
        <f t="shared" si="3"/>
        <v>1080</v>
      </c>
      <c r="D50" s="28">
        <f t="shared" si="4"/>
        <v>1890</v>
      </c>
      <c r="E50" s="35"/>
      <c r="F50" s="64">
        <v>4.53</v>
      </c>
      <c r="G50" s="8">
        <v>5.25</v>
      </c>
      <c r="H50" s="6">
        <v>7.53</v>
      </c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 t="s">
        <v>16</v>
      </c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39">
        <v>500</v>
      </c>
      <c r="AK50" s="6">
        <f t="shared" si="5"/>
        <v>5.555555555555555</v>
      </c>
      <c r="AL50" s="6"/>
      <c r="AM50" s="6"/>
      <c r="AN50" s="6"/>
      <c r="AO50" s="6"/>
      <c r="AP50" s="6"/>
    </row>
    <row r="51" spans="1:42" s="81" customFormat="1" ht="5.25" customHeight="1" thickBot="1">
      <c r="A51" s="76"/>
      <c r="B51" s="77"/>
      <c r="C51" s="77"/>
      <c r="D51" s="77"/>
      <c r="E51" s="78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80"/>
      <c r="AK51" s="79"/>
      <c r="AL51" s="79"/>
      <c r="AM51" s="79"/>
      <c r="AN51" s="79"/>
      <c r="AO51" s="79"/>
      <c r="AP51" s="79"/>
    </row>
    <row r="52" spans="1:22" ht="24" thickBot="1">
      <c r="A52" s="115" t="s">
        <v>13</v>
      </c>
      <c r="B52" s="116"/>
      <c r="C52" s="116"/>
      <c r="D52" s="116"/>
      <c r="E52" s="117"/>
      <c r="F52" s="22"/>
      <c r="G52" s="24">
        <v>100</v>
      </c>
      <c r="V52" s="5" t="s">
        <v>16</v>
      </c>
    </row>
    <row r="53" spans="1:37" ht="33" customHeight="1" thickBot="1">
      <c r="A53" s="33"/>
      <c r="B53" s="33"/>
      <c r="C53" s="33"/>
      <c r="D53" s="33"/>
      <c r="E53" s="33" t="s">
        <v>20</v>
      </c>
      <c r="F53" s="33">
        <v>300</v>
      </c>
      <c r="G53" s="7">
        <f>SUM(F53+G52)</f>
        <v>400</v>
      </c>
      <c r="H53" s="7">
        <f>SUM(G53+G52)</f>
        <v>500</v>
      </c>
      <c r="I53" s="7">
        <f>SUM(H53+G52)</f>
        <v>600</v>
      </c>
      <c r="J53" s="7">
        <f>SUM(I53+G52)</f>
        <v>700</v>
      </c>
      <c r="K53" s="7">
        <f>SUM(J53+G52)</f>
        <v>800</v>
      </c>
      <c r="L53" s="7">
        <f>SUM(K53+G52)</f>
        <v>900</v>
      </c>
      <c r="M53" s="7">
        <f>SUM(L53+G52)</f>
        <v>1000</v>
      </c>
      <c r="N53" s="7">
        <f>SUM(M53+G52)</f>
        <v>1100</v>
      </c>
      <c r="O53" s="7">
        <f>SUM(N53+G52)</f>
        <v>1200</v>
      </c>
      <c r="P53" s="7">
        <f>SUM(O53+G52)</f>
        <v>1300</v>
      </c>
      <c r="Q53" s="7">
        <f>SUM(P53+G52)</f>
        <v>1400</v>
      </c>
      <c r="R53" s="7">
        <f>SUM(Q53+G52)</f>
        <v>1500</v>
      </c>
      <c r="S53" s="7">
        <f>SUM(R53+G52)</f>
        <v>1600</v>
      </c>
      <c r="T53" s="7">
        <f>SUM(S53+G52)</f>
        <v>1700</v>
      </c>
      <c r="U53" s="7">
        <f>SUM(T53+G52)</f>
        <v>1800</v>
      </c>
      <c r="V53" s="7">
        <f>SUM(U53+G52)</f>
        <v>1900</v>
      </c>
      <c r="W53" s="7">
        <f>SUM(V53+G52)</f>
        <v>2000</v>
      </c>
      <c r="X53" s="7">
        <f>SUM(W53+G52)</f>
        <v>2100</v>
      </c>
      <c r="Y53" s="7">
        <v>2200</v>
      </c>
      <c r="Z53" s="7">
        <v>2300</v>
      </c>
      <c r="AA53" s="7">
        <v>2400</v>
      </c>
      <c r="AB53" s="7">
        <v>2500</v>
      </c>
      <c r="AC53" s="7">
        <v>2600</v>
      </c>
      <c r="AD53" s="7">
        <v>2700</v>
      </c>
      <c r="AE53" s="7">
        <v>2800</v>
      </c>
      <c r="AF53" s="7">
        <v>2900</v>
      </c>
      <c r="AG53" s="7">
        <v>3000</v>
      </c>
      <c r="AH53" s="7">
        <v>3100</v>
      </c>
      <c r="AI53" s="7">
        <v>3200</v>
      </c>
      <c r="AJ53" s="70" t="s">
        <v>6</v>
      </c>
      <c r="AK53" s="3" t="s">
        <v>1</v>
      </c>
    </row>
    <row r="54" spans="1:42" s="47" customFormat="1" ht="18.75" thickBot="1">
      <c r="A54" s="131" t="s">
        <v>11</v>
      </c>
      <c r="B54" s="132"/>
      <c r="C54" s="132"/>
      <c r="D54" s="132"/>
      <c r="E54" s="133"/>
      <c r="F54" s="44" t="s">
        <v>16</v>
      </c>
      <c r="G54" s="45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75"/>
      <c r="AK54" s="46"/>
      <c r="AL54" s="46"/>
      <c r="AM54" s="46"/>
      <c r="AN54" s="46"/>
      <c r="AO54" s="46"/>
      <c r="AP54" s="46"/>
    </row>
    <row r="55" spans="1:42" s="2" customFormat="1" ht="18">
      <c r="A55" s="14" t="s">
        <v>14</v>
      </c>
      <c r="B55" s="15" t="s">
        <v>0</v>
      </c>
      <c r="C55" s="37" t="s">
        <v>18</v>
      </c>
      <c r="D55" s="37" t="s">
        <v>19</v>
      </c>
      <c r="E55" s="16" t="s">
        <v>15</v>
      </c>
      <c r="F55" s="43"/>
      <c r="G55" s="41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72"/>
      <c r="AK55" s="42"/>
      <c r="AL55" s="42"/>
      <c r="AM55" s="42"/>
      <c r="AN55" s="42"/>
      <c r="AO55" s="42"/>
      <c r="AP55" s="42"/>
    </row>
    <row r="56" spans="1:42" ht="18">
      <c r="A56" s="96" t="s">
        <v>36</v>
      </c>
      <c r="B56" s="10">
        <v>118</v>
      </c>
      <c r="C56" s="28">
        <f>B56*12</f>
        <v>1416</v>
      </c>
      <c r="D56" s="28">
        <f>B56*19</f>
        <v>2242</v>
      </c>
      <c r="E56" s="12"/>
      <c r="F56" s="25" t="s">
        <v>3</v>
      </c>
      <c r="G56" s="8" t="s">
        <v>3</v>
      </c>
      <c r="H56" s="6">
        <v>3.37</v>
      </c>
      <c r="I56" s="6" t="s">
        <v>3</v>
      </c>
      <c r="J56" s="6" t="s">
        <v>3</v>
      </c>
      <c r="K56" s="6">
        <v>3.25</v>
      </c>
      <c r="L56" s="6" t="s">
        <v>3</v>
      </c>
      <c r="M56" s="6" t="s">
        <v>3</v>
      </c>
      <c r="N56" s="6">
        <v>4.53</v>
      </c>
      <c r="O56" s="6" t="s">
        <v>3</v>
      </c>
      <c r="P56" s="6" t="s">
        <v>3</v>
      </c>
      <c r="Q56" s="6">
        <v>6.75</v>
      </c>
      <c r="R56" s="6" t="s">
        <v>3</v>
      </c>
      <c r="S56" s="6" t="s">
        <v>3</v>
      </c>
      <c r="T56" s="6">
        <v>11.35</v>
      </c>
      <c r="U56" s="6" t="s">
        <v>3</v>
      </c>
      <c r="V56" s="6" t="s">
        <v>4</v>
      </c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39">
        <v>1700</v>
      </c>
      <c r="AK56" s="6">
        <f>AJ56/B56</f>
        <v>14.40677966101695</v>
      </c>
      <c r="AL56" s="6"/>
      <c r="AM56" s="6"/>
      <c r="AN56" s="6"/>
      <c r="AO56" s="6"/>
      <c r="AP56" s="6"/>
    </row>
    <row r="57" spans="1:42" ht="18">
      <c r="A57" s="96" t="s">
        <v>37</v>
      </c>
      <c r="B57" s="10">
        <v>111</v>
      </c>
      <c r="C57" s="28">
        <f>B57*12</f>
        <v>1332</v>
      </c>
      <c r="D57" s="28">
        <f>B57*19</f>
        <v>2109</v>
      </c>
      <c r="E57" s="12"/>
      <c r="F57" s="25" t="s">
        <v>3</v>
      </c>
      <c r="G57" s="8" t="s">
        <v>3</v>
      </c>
      <c r="H57" s="6">
        <v>3.41</v>
      </c>
      <c r="I57" s="6" t="s">
        <v>3</v>
      </c>
      <c r="J57" s="6" t="s">
        <v>3</v>
      </c>
      <c r="K57" s="6">
        <v>3.75</v>
      </c>
      <c r="L57" s="6" t="s">
        <v>3</v>
      </c>
      <c r="M57" s="6" t="s">
        <v>3</v>
      </c>
      <c r="N57" s="6">
        <v>4.75</v>
      </c>
      <c r="O57" s="6" t="s">
        <v>3</v>
      </c>
      <c r="P57" s="6" t="s">
        <v>3</v>
      </c>
      <c r="Q57" s="6">
        <v>5.78</v>
      </c>
      <c r="R57" s="6" t="s">
        <v>3</v>
      </c>
      <c r="S57" s="6" t="s">
        <v>3</v>
      </c>
      <c r="T57" s="6">
        <v>6.87</v>
      </c>
      <c r="U57" s="6" t="s">
        <v>3</v>
      </c>
      <c r="V57" s="6" t="s">
        <v>3</v>
      </c>
      <c r="W57" s="6">
        <v>7.69</v>
      </c>
      <c r="X57" s="6" t="s">
        <v>3</v>
      </c>
      <c r="Y57" s="6">
        <v>8.32</v>
      </c>
      <c r="Z57" s="6" t="s">
        <v>3</v>
      </c>
      <c r="AA57" s="6">
        <v>9.28</v>
      </c>
      <c r="AB57" s="6" t="s">
        <v>3</v>
      </c>
      <c r="AC57" s="6">
        <v>9.28</v>
      </c>
      <c r="AD57" s="6" t="s">
        <v>3</v>
      </c>
      <c r="AE57" s="6">
        <v>10</v>
      </c>
      <c r="AF57" s="6">
        <v>10.5</v>
      </c>
      <c r="AG57" s="104"/>
      <c r="AH57" s="104"/>
      <c r="AI57" s="104"/>
      <c r="AJ57" s="39">
        <v>2900</v>
      </c>
      <c r="AK57" s="6">
        <f>AJ57/B57</f>
        <v>26.126126126126128</v>
      </c>
      <c r="AL57" s="6"/>
      <c r="AM57" s="6"/>
      <c r="AN57" s="6"/>
      <c r="AO57" s="6"/>
      <c r="AP57" s="6"/>
    </row>
    <row r="58" spans="1:42" ht="18">
      <c r="A58" s="96" t="s">
        <v>38</v>
      </c>
      <c r="B58" s="10">
        <v>118</v>
      </c>
      <c r="C58" s="28">
        <f>B58*12</f>
        <v>1416</v>
      </c>
      <c r="D58" s="28">
        <f>B58*19</f>
        <v>2242</v>
      </c>
      <c r="E58" s="12"/>
      <c r="F58" s="25" t="s">
        <v>3</v>
      </c>
      <c r="G58" s="8" t="s">
        <v>3</v>
      </c>
      <c r="H58" s="6">
        <v>3.06</v>
      </c>
      <c r="I58" s="6" t="s">
        <v>3</v>
      </c>
      <c r="J58" s="6" t="s">
        <v>3</v>
      </c>
      <c r="K58" s="6">
        <v>4.18</v>
      </c>
      <c r="L58" s="6" t="s">
        <v>3</v>
      </c>
      <c r="M58" s="6" t="s">
        <v>3</v>
      </c>
      <c r="N58" s="6">
        <v>5.28</v>
      </c>
      <c r="O58" s="6" t="s">
        <v>3</v>
      </c>
      <c r="P58" s="6" t="s">
        <v>3</v>
      </c>
      <c r="Q58" s="6">
        <v>5.9</v>
      </c>
      <c r="R58" s="6" t="s">
        <v>3</v>
      </c>
      <c r="S58" s="6" t="s">
        <v>3</v>
      </c>
      <c r="T58" s="6">
        <v>6.84</v>
      </c>
      <c r="U58" s="6" t="s">
        <v>3</v>
      </c>
      <c r="V58" s="6" t="s">
        <v>3</v>
      </c>
      <c r="W58" s="6">
        <v>6.37</v>
      </c>
      <c r="X58" s="6" t="s">
        <v>3</v>
      </c>
      <c r="Y58" s="6">
        <v>8.28</v>
      </c>
      <c r="Z58" s="6" t="s">
        <v>3</v>
      </c>
      <c r="AA58" s="6">
        <v>11.97</v>
      </c>
      <c r="AB58" s="6" t="s">
        <v>3</v>
      </c>
      <c r="AC58" s="6">
        <v>11.53</v>
      </c>
      <c r="AD58" s="6" t="s">
        <v>3</v>
      </c>
      <c r="AE58" s="6">
        <v>14.75</v>
      </c>
      <c r="AF58" s="6">
        <v>32.19</v>
      </c>
      <c r="AG58" s="6">
        <v>31.47</v>
      </c>
      <c r="AH58" s="6" t="s">
        <v>4</v>
      </c>
      <c r="AI58" s="104"/>
      <c r="AJ58" s="39">
        <v>3000</v>
      </c>
      <c r="AK58" s="6">
        <f>AJ58/B58</f>
        <v>25.423728813559322</v>
      </c>
      <c r="AL58" s="6"/>
      <c r="AM58" s="6"/>
      <c r="AN58" s="6"/>
      <c r="AO58" s="6"/>
      <c r="AP58" s="6"/>
    </row>
    <row r="59" spans="1:42" ht="18.75" thickBot="1">
      <c r="A59" s="96" t="s">
        <v>45</v>
      </c>
      <c r="B59" s="10">
        <v>105</v>
      </c>
      <c r="C59" s="28">
        <f>B59*12</f>
        <v>1260</v>
      </c>
      <c r="D59" s="28">
        <f>B59*19</f>
        <v>1995</v>
      </c>
      <c r="E59" s="12"/>
      <c r="F59" s="25">
        <v>4.81</v>
      </c>
      <c r="G59" s="8">
        <v>3.28</v>
      </c>
      <c r="H59" s="6">
        <v>4.37</v>
      </c>
      <c r="I59" s="6">
        <v>5.19</v>
      </c>
      <c r="J59" s="6">
        <v>6.84</v>
      </c>
      <c r="K59" s="6">
        <v>6.18</v>
      </c>
      <c r="L59" s="6">
        <v>7.86</v>
      </c>
      <c r="M59" s="6">
        <v>8.5</v>
      </c>
      <c r="N59" s="6">
        <v>11.5</v>
      </c>
      <c r="O59" s="6">
        <v>11.38</v>
      </c>
      <c r="P59" s="6">
        <v>10.41</v>
      </c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39">
        <v>1300</v>
      </c>
      <c r="AK59" s="6">
        <f>AJ59/B59</f>
        <v>12.380952380952381</v>
      </c>
      <c r="AL59" s="6"/>
      <c r="AM59" s="6"/>
      <c r="AN59" s="6"/>
      <c r="AO59" s="6"/>
      <c r="AP59" s="6"/>
    </row>
    <row r="60" spans="1:42" ht="4.5" customHeight="1" thickBot="1">
      <c r="A60" s="18"/>
      <c r="B60" s="19"/>
      <c r="C60" s="19"/>
      <c r="D60" s="19"/>
      <c r="E60" s="19"/>
      <c r="F60" s="19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73"/>
      <c r="AK60" s="6"/>
      <c r="AL60" s="6"/>
      <c r="AM60" s="6"/>
      <c r="AN60" s="6"/>
      <c r="AO60" s="6"/>
      <c r="AP60" s="6"/>
    </row>
    <row r="61" spans="1:22" ht="24" thickBot="1">
      <c r="A61" s="115" t="s">
        <v>13</v>
      </c>
      <c r="B61" s="116"/>
      <c r="C61" s="116"/>
      <c r="D61" s="116"/>
      <c r="E61" s="117"/>
      <c r="F61" s="22"/>
      <c r="G61" s="24">
        <v>100</v>
      </c>
      <c r="V61" s="5" t="s">
        <v>16</v>
      </c>
    </row>
    <row r="62" spans="1:37" ht="33" customHeight="1" thickBot="1">
      <c r="A62" s="33"/>
      <c r="B62" s="33"/>
      <c r="C62" s="33"/>
      <c r="D62" s="33"/>
      <c r="E62" s="33" t="s">
        <v>20</v>
      </c>
      <c r="F62" s="33">
        <v>300</v>
      </c>
      <c r="G62" s="7">
        <f>SUM(F62+G61)</f>
        <v>400</v>
      </c>
      <c r="H62" s="7">
        <f>SUM(G62+G61)</f>
        <v>500</v>
      </c>
      <c r="I62" s="7">
        <f>SUM(H62+G61)</f>
        <v>600</v>
      </c>
      <c r="J62" s="7">
        <f>SUM(I62+G61)</f>
        <v>700</v>
      </c>
      <c r="K62" s="7">
        <f>SUM(J62+G61)</f>
        <v>800</v>
      </c>
      <c r="L62" s="7">
        <f>SUM(K62+G61)</f>
        <v>900</v>
      </c>
      <c r="M62" s="7">
        <f>SUM(L62+G61)</f>
        <v>1000</v>
      </c>
      <c r="N62" s="7">
        <f>SUM(M62+G61)</f>
        <v>1100</v>
      </c>
      <c r="O62" s="7">
        <f>SUM(N62+G61)</f>
        <v>1200</v>
      </c>
      <c r="P62" s="7">
        <f>SUM(O62+G61)</f>
        <v>1300</v>
      </c>
      <c r="Q62" s="7">
        <f>SUM(P62+G61)</f>
        <v>1400</v>
      </c>
      <c r="R62" s="7">
        <f>SUM(Q62+G61)</f>
        <v>1500</v>
      </c>
      <c r="S62" s="7">
        <f>SUM(R62+G61)</f>
        <v>1600</v>
      </c>
      <c r="T62" s="7">
        <f>SUM(S62+G61)</f>
        <v>1700</v>
      </c>
      <c r="U62" s="7">
        <f>SUM(T62+G61)</f>
        <v>1800</v>
      </c>
      <c r="V62" s="7">
        <f>SUM(U62+G61)</f>
        <v>1900</v>
      </c>
      <c r="W62" s="7">
        <f>SUM(V62+G61)</f>
        <v>2000</v>
      </c>
      <c r="X62" s="7">
        <f>SUM(W62+G61)</f>
        <v>2100</v>
      </c>
      <c r="Y62" s="7">
        <v>2200</v>
      </c>
      <c r="Z62" s="7">
        <v>2300</v>
      </c>
      <c r="AA62" s="7">
        <v>2400</v>
      </c>
      <c r="AB62" s="7">
        <v>2500</v>
      </c>
      <c r="AC62" s="7">
        <v>2600</v>
      </c>
      <c r="AD62" s="7">
        <v>2700</v>
      </c>
      <c r="AE62" s="7">
        <v>2800</v>
      </c>
      <c r="AF62" s="7">
        <v>2900</v>
      </c>
      <c r="AG62" s="7">
        <v>3000</v>
      </c>
      <c r="AH62" s="7">
        <v>3100</v>
      </c>
      <c r="AI62" s="7">
        <v>3200</v>
      </c>
      <c r="AJ62" s="70" t="s">
        <v>6</v>
      </c>
      <c r="AK62" s="3" t="s">
        <v>1</v>
      </c>
    </row>
    <row r="63" spans="1:42" s="86" customFormat="1" ht="18.75" thickBot="1">
      <c r="A63" s="125" t="s">
        <v>21</v>
      </c>
      <c r="B63" s="126"/>
      <c r="C63" s="126"/>
      <c r="D63" s="126"/>
      <c r="E63" s="127"/>
      <c r="F63" s="82" t="s">
        <v>16</v>
      </c>
      <c r="G63" s="83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5"/>
      <c r="AK63" s="84"/>
      <c r="AL63" s="84"/>
      <c r="AM63" s="84"/>
      <c r="AN63" s="84"/>
      <c r="AO63" s="84"/>
      <c r="AP63" s="84"/>
    </row>
    <row r="64" spans="1:42" s="2" customFormat="1" ht="18">
      <c r="A64" s="14" t="s">
        <v>14</v>
      </c>
      <c r="B64" s="15" t="s">
        <v>0</v>
      </c>
      <c r="C64" s="37" t="s">
        <v>18</v>
      </c>
      <c r="D64" s="37" t="s">
        <v>19</v>
      </c>
      <c r="E64" s="16" t="s">
        <v>15</v>
      </c>
      <c r="F64" s="43"/>
      <c r="G64" s="41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72"/>
      <c r="AK64" s="42"/>
      <c r="AL64" s="42"/>
      <c r="AM64" s="42"/>
      <c r="AN64" s="42"/>
      <c r="AO64" s="42"/>
      <c r="AP64" s="42"/>
    </row>
    <row r="65" spans="1:42" ht="18">
      <c r="A65" s="97" t="s">
        <v>39</v>
      </c>
      <c r="B65" s="10">
        <v>154</v>
      </c>
      <c r="C65" s="28">
        <f>B65*12</f>
        <v>1848</v>
      </c>
      <c r="D65" s="28">
        <f>B65*19</f>
        <v>2926</v>
      </c>
      <c r="E65" s="12"/>
      <c r="F65" s="25" t="s">
        <v>3</v>
      </c>
      <c r="G65" s="8" t="s">
        <v>3</v>
      </c>
      <c r="H65" s="6">
        <v>4.19</v>
      </c>
      <c r="I65" s="6" t="s">
        <v>3</v>
      </c>
      <c r="J65" s="6" t="s">
        <v>3</v>
      </c>
      <c r="K65" s="6">
        <v>4.7</v>
      </c>
      <c r="L65" s="6" t="s">
        <v>3</v>
      </c>
      <c r="M65" s="6" t="s">
        <v>3</v>
      </c>
      <c r="N65" s="6">
        <v>6.66</v>
      </c>
      <c r="O65" s="6" t="s">
        <v>3</v>
      </c>
      <c r="P65" s="6" t="s">
        <v>3</v>
      </c>
      <c r="Q65" s="6">
        <v>7.56</v>
      </c>
      <c r="R65" s="6" t="s">
        <v>3</v>
      </c>
      <c r="S65" s="6" t="s">
        <v>3</v>
      </c>
      <c r="T65" s="6">
        <v>8.72</v>
      </c>
      <c r="U65" s="6" t="s">
        <v>3</v>
      </c>
      <c r="V65" s="6" t="s">
        <v>3</v>
      </c>
      <c r="W65" s="6">
        <v>10</v>
      </c>
      <c r="X65" s="6" t="s">
        <v>3</v>
      </c>
      <c r="Y65" s="6">
        <v>10.13</v>
      </c>
      <c r="Z65" s="6" t="s">
        <v>3</v>
      </c>
      <c r="AA65" s="6">
        <v>12.09</v>
      </c>
      <c r="AB65" s="6" t="s">
        <v>3</v>
      </c>
      <c r="AC65" s="6">
        <v>10.53</v>
      </c>
      <c r="AD65" s="6" t="s">
        <v>3</v>
      </c>
      <c r="AE65" s="6">
        <v>16.75</v>
      </c>
      <c r="AF65" s="6">
        <v>14.47</v>
      </c>
      <c r="AG65" s="6">
        <v>15.53</v>
      </c>
      <c r="AH65" s="6">
        <v>24.53</v>
      </c>
      <c r="AI65" s="6">
        <v>19.94</v>
      </c>
      <c r="AJ65" s="39">
        <v>3200</v>
      </c>
      <c r="AK65" s="6">
        <f>AJ65/B65</f>
        <v>20.77922077922078</v>
      </c>
      <c r="AL65" s="6"/>
      <c r="AM65" s="6"/>
      <c r="AN65" s="6"/>
      <c r="AO65" s="6"/>
      <c r="AP65" s="6"/>
    </row>
    <row r="66" spans="1:42" ht="18.75" thickBot="1">
      <c r="A66" s="97" t="s">
        <v>54</v>
      </c>
      <c r="B66" s="10">
        <v>122</v>
      </c>
      <c r="C66" s="28">
        <f>B66*12</f>
        <v>1464</v>
      </c>
      <c r="D66" s="28">
        <f>B66*19</f>
        <v>2318</v>
      </c>
      <c r="E66" s="12"/>
      <c r="F66" s="25" t="s">
        <v>3</v>
      </c>
      <c r="G66" s="8" t="s">
        <v>3</v>
      </c>
      <c r="H66" s="6">
        <v>3.9</v>
      </c>
      <c r="I66" s="6" t="s">
        <v>3</v>
      </c>
      <c r="J66" s="6" t="s">
        <v>3</v>
      </c>
      <c r="K66" s="6">
        <v>5.41</v>
      </c>
      <c r="L66" s="6" t="s">
        <v>3</v>
      </c>
      <c r="M66" s="6" t="s">
        <v>3</v>
      </c>
      <c r="N66" s="6">
        <v>5.78</v>
      </c>
      <c r="O66" s="6" t="s">
        <v>3</v>
      </c>
      <c r="P66" s="6" t="s">
        <v>3</v>
      </c>
      <c r="Q66" s="6">
        <v>7.16</v>
      </c>
      <c r="R66" s="6" t="s">
        <v>3</v>
      </c>
      <c r="S66" s="6" t="s">
        <v>3</v>
      </c>
      <c r="T66" s="6">
        <v>10.59</v>
      </c>
      <c r="U66" s="6" t="s">
        <v>3</v>
      </c>
      <c r="V66" s="6">
        <v>10.9</v>
      </c>
      <c r="W66" s="6" t="s">
        <v>3</v>
      </c>
      <c r="X66" s="6">
        <v>18.12</v>
      </c>
      <c r="Y66" s="6">
        <v>49.87</v>
      </c>
      <c r="Z66" s="6" t="s">
        <v>4</v>
      </c>
      <c r="AA66" s="104"/>
      <c r="AB66" s="104"/>
      <c r="AC66" s="104"/>
      <c r="AD66" s="104"/>
      <c r="AE66" s="104"/>
      <c r="AF66" s="104"/>
      <c r="AG66" s="104"/>
      <c r="AH66" s="104"/>
      <c r="AI66" s="104"/>
      <c r="AJ66" s="39">
        <v>2200</v>
      </c>
      <c r="AK66" s="6">
        <f>AJ66/B66</f>
        <v>18.0327868852459</v>
      </c>
      <c r="AL66" s="6"/>
      <c r="AM66" s="6"/>
      <c r="AN66" s="6"/>
      <c r="AO66" s="6"/>
      <c r="AP66" s="6"/>
    </row>
    <row r="67" spans="1:36" ht="4.5" customHeight="1" thickBot="1">
      <c r="A67" s="18"/>
      <c r="B67" s="19"/>
      <c r="C67" s="19"/>
      <c r="D67" s="19"/>
      <c r="E67" s="19"/>
      <c r="F67" s="19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73"/>
    </row>
    <row r="69" ht="18.75" thickBot="1"/>
    <row r="70" spans="1:5" ht="18.75" thickBot="1">
      <c r="A70" s="122" t="s">
        <v>62</v>
      </c>
      <c r="B70" s="123"/>
      <c r="C70" s="123"/>
      <c r="D70" s="123"/>
      <c r="E70" s="124"/>
    </row>
  </sheetData>
  <sheetProtection/>
  <mergeCells count="12">
    <mergeCell ref="A70:E70"/>
    <mergeCell ref="A63:E63"/>
    <mergeCell ref="A35:E35"/>
    <mergeCell ref="A54:E54"/>
    <mergeCell ref="A52:E52"/>
    <mergeCell ref="A61:E61"/>
    <mergeCell ref="A8:E8"/>
    <mergeCell ref="A32:E32"/>
    <mergeCell ref="A33:E33"/>
    <mergeCell ref="A10:E10"/>
    <mergeCell ref="A18:E18"/>
    <mergeCell ref="A16:E16"/>
  </mergeCells>
  <printOptions/>
  <pageMargins left="0" right="0" top="0" bottom="0" header="0.5" footer="0.5"/>
  <pageSetup horizontalDpi="300" verticalDpi="300" orientation="landscape" scale="40" r:id="rId3"/>
  <rowBreaks count="1" manualBreakCount="1">
    <brk id="1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2">
      <selection activeCell="A7" sqref="A7"/>
    </sheetView>
  </sheetViews>
  <sheetFormatPr defaultColWidth="9.140625" defaultRowHeight="12.75"/>
  <cols>
    <col min="1" max="1" width="21.7109375" style="90" bestFit="1" customWidth="1"/>
    <col min="2" max="16384" width="9.140625" style="90" customWidth="1"/>
  </cols>
  <sheetData>
    <row r="1" spans="1:14" ht="60">
      <c r="A1" s="134" t="s">
        <v>41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93"/>
      <c r="N1" s="93"/>
    </row>
    <row r="2" spans="1:14" ht="60">
      <c r="A2" s="92"/>
      <c r="B2" s="92"/>
      <c r="C2" s="92"/>
      <c r="D2" s="92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ht="60">
      <c r="A3" s="135">
        <v>0.07291666666666667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93"/>
      <c r="N3" s="93"/>
    </row>
    <row r="4" spans="1:14" ht="60">
      <c r="A4" s="92"/>
      <c r="B4" s="92"/>
      <c r="C4" s="92"/>
      <c r="D4" s="92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ht="60">
      <c r="A5" s="134" t="s">
        <v>42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93"/>
      <c r="N5" s="93"/>
    </row>
    <row r="6" spans="1:14" ht="60">
      <c r="A6" s="135" t="s">
        <v>53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93"/>
      <c r="N6" s="93"/>
    </row>
    <row r="7" spans="1:14" ht="60">
      <c r="A7" s="94"/>
      <c r="B7" s="92"/>
      <c r="C7" s="92"/>
      <c r="D7" s="92"/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4" ht="60">
      <c r="A8" s="91"/>
      <c r="B8" s="91"/>
      <c r="C8" s="91"/>
      <c r="D8" s="91"/>
    </row>
  </sheetData>
  <sheetProtection/>
  <mergeCells count="4">
    <mergeCell ref="A1:L1"/>
    <mergeCell ref="A3:L3"/>
    <mergeCell ref="A5:L5"/>
    <mergeCell ref="A6:L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Moses</dc:creator>
  <cp:keywords/>
  <dc:description/>
  <cp:lastModifiedBy>Sheryl J Franklin</cp:lastModifiedBy>
  <cp:lastPrinted>2010-06-03T01:49:23Z</cp:lastPrinted>
  <dcterms:created xsi:type="dcterms:W3CDTF">2003-04-04T00:24:11Z</dcterms:created>
  <dcterms:modified xsi:type="dcterms:W3CDTF">2010-06-06T11:43:14Z</dcterms:modified>
  <cp:category/>
  <cp:version/>
  <cp:contentType/>
  <cp:contentStatus/>
</cp:coreProperties>
</file>